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ra.c.dowell\Documents\PROJECT - PORT VISIT JOB AID\Port Visit Package\"/>
    </mc:Choice>
  </mc:AlternateContent>
  <bookViews>
    <workbookView xWindow="90" yWindow="5115" windowWidth="15270" windowHeight="5055"/>
  </bookViews>
  <sheets>
    <sheet name="WD01A Price Conversion Sheet" sheetId="1" r:id="rId1"/>
    <sheet name="WD01B Tour Budget Sheet" sheetId="2" r:id="rId2"/>
    <sheet name="WD01C Tour Budget_Actual Sheet" sheetId="4" r:id="rId3"/>
  </sheets>
  <definedNames>
    <definedName name="_xlnm.Print_Area" localSheetId="0">'WD01A Price Conversion Sheet'!$A$1:$K$39</definedName>
    <definedName name="_xlnm.Print_Titles" localSheetId="2">'WD01C Tour Budget_Actual Sheet'!$1:$1</definedName>
  </definedNames>
  <calcPr calcId="162913"/>
</workbook>
</file>

<file path=xl/calcChain.xml><?xml version="1.0" encoding="utf-8"?>
<calcChain xmlns="http://schemas.openxmlformats.org/spreadsheetml/2006/main">
  <c r="G32" i="4" l="1"/>
  <c r="G35" i="4" s="1"/>
  <c r="F32" i="4"/>
  <c r="F35" i="4" s="1"/>
  <c r="G36" i="4" l="1"/>
  <c r="D31" i="4" l="1"/>
  <c r="D30" i="4"/>
  <c r="D29" i="4"/>
  <c r="D28" i="4"/>
  <c r="D27" i="4"/>
  <c r="D26" i="4"/>
  <c r="D25" i="4"/>
  <c r="D24" i="4"/>
  <c r="D23" i="4"/>
  <c r="D22" i="4"/>
  <c r="D21" i="4"/>
  <c r="D20" i="4"/>
  <c r="D19" i="4"/>
  <c r="D18" i="4"/>
  <c r="D17" i="4"/>
  <c r="D16" i="4"/>
  <c r="D15" i="4"/>
  <c r="D14" i="4"/>
  <c r="D13" i="4"/>
  <c r="D12" i="4"/>
  <c r="D11" i="4"/>
  <c r="D10" i="4"/>
  <c r="D9" i="4"/>
  <c r="D8" i="4"/>
  <c r="D7" i="4"/>
  <c r="D4" i="4"/>
  <c r="D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3" i="4"/>
  <c r="B2" i="4"/>
  <c r="L2" i="2" l="1"/>
  <c r="K2" i="2"/>
  <c r="J2" i="2"/>
  <c r="M2" i="2" s="1"/>
  <c r="I2" i="2"/>
  <c r="E2" i="2"/>
  <c r="D2" i="2"/>
  <c r="C2" i="2"/>
  <c r="J6" i="1"/>
  <c r="J5" i="1"/>
  <c r="J4" i="1"/>
  <c r="I6" i="1"/>
  <c r="I5" i="1"/>
  <c r="I4" i="1"/>
  <c r="H6" i="1"/>
  <c r="H5" i="1"/>
  <c r="H4" i="1"/>
  <c r="G6" i="1"/>
  <c r="G5" i="1"/>
  <c r="G4" i="1"/>
  <c r="F6" i="1"/>
  <c r="F5" i="1"/>
  <c r="F4" i="1"/>
  <c r="E36" i="1"/>
  <c r="G36" i="1" s="1"/>
  <c r="E35" i="1"/>
  <c r="J35" i="1" s="1"/>
  <c r="E34" i="1"/>
  <c r="I34" i="1" s="1"/>
  <c r="E33" i="1"/>
  <c r="H33" i="1" s="1"/>
  <c r="E32" i="1"/>
  <c r="G32" i="1" s="1"/>
  <c r="E31" i="1"/>
  <c r="J31" i="1" s="1"/>
  <c r="E30" i="1"/>
  <c r="I30" i="1" s="1"/>
  <c r="E29" i="1"/>
  <c r="H29" i="1" s="1"/>
  <c r="E28" i="1"/>
  <c r="G28" i="1" s="1"/>
  <c r="E27" i="1"/>
  <c r="J27" i="1" s="1"/>
  <c r="E26" i="1"/>
  <c r="I26" i="1" s="1"/>
  <c r="E25" i="1"/>
  <c r="H25" i="1" s="1"/>
  <c r="E24" i="1"/>
  <c r="G24" i="1" s="1"/>
  <c r="E23" i="1"/>
  <c r="J23" i="1" s="1"/>
  <c r="E22" i="1"/>
  <c r="I22" i="1" s="1"/>
  <c r="E21" i="1"/>
  <c r="H21" i="1" s="1"/>
  <c r="E20" i="1"/>
  <c r="G20" i="1" s="1"/>
  <c r="E19" i="1"/>
  <c r="J19" i="1" s="1"/>
  <c r="E18" i="1"/>
  <c r="I18" i="1" s="1"/>
  <c r="E17" i="1"/>
  <c r="H17" i="1" s="1"/>
  <c r="E16" i="1"/>
  <c r="G16" i="1" s="1"/>
  <c r="E15" i="1"/>
  <c r="J15" i="1" s="1"/>
  <c r="E14" i="1"/>
  <c r="I14" i="1" s="1"/>
  <c r="E13" i="1"/>
  <c r="H13" i="1" s="1"/>
  <c r="E12" i="1"/>
  <c r="G12" i="1" s="1"/>
  <c r="E11" i="1"/>
  <c r="J11" i="1" s="1"/>
  <c r="E10" i="1"/>
  <c r="I10" i="1" s="1"/>
  <c r="E9" i="1"/>
  <c r="H9" i="1" s="1"/>
  <c r="E8" i="1"/>
  <c r="J8" i="1" s="1"/>
  <c r="E7" i="1"/>
  <c r="J7" i="1" s="1"/>
  <c r="E6" i="1"/>
  <c r="E5" i="1"/>
  <c r="E4" i="1"/>
  <c r="G3" i="1"/>
  <c r="E3" i="1"/>
  <c r="J3" i="1" s="1"/>
  <c r="J36" i="1" l="1"/>
  <c r="J20" i="1"/>
  <c r="F33" i="1"/>
  <c r="G25" i="1"/>
  <c r="F17" i="1"/>
  <c r="J21" i="1"/>
  <c r="G18" i="1"/>
  <c r="G34" i="1"/>
  <c r="H22" i="1"/>
  <c r="H26" i="1"/>
  <c r="G26" i="1"/>
  <c r="J28" i="1"/>
  <c r="F25" i="1"/>
  <c r="G33" i="1"/>
  <c r="J29" i="1"/>
  <c r="G17" i="1"/>
  <c r="G10" i="1"/>
  <c r="H10" i="1"/>
  <c r="F12" i="1"/>
  <c r="F13" i="1"/>
  <c r="F21" i="1"/>
  <c r="F29" i="1"/>
  <c r="G13" i="1"/>
  <c r="G21" i="1"/>
  <c r="G29" i="1"/>
  <c r="H14" i="1"/>
  <c r="H30" i="1"/>
  <c r="J12" i="1"/>
  <c r="J24" i="1"/>
  <c r="J32" i="1"/>
  <c r="F20" i="1"/>
  <c r="F28" i="1"/>
  <c r="F36" i="1"/>
  <c r="F16" i="1"/>
  <c r="F24" i="1"/>
  <c r="F32" i="1"/>
  <c r="G14" i="1"/>
  <c r="G22" i="1"/>
  <c r="G30" i="1"/>
  <c r="H18" i="1"/>
  <c r="H34" i="1"/>
  <c r="J16" i="1"/>
  <c r="J25" i="1"/>
  <c r="J33" i="1"/>
  <c r="G9" i="1"/>
  <c r="F9" i="1"/>
  <c r="I11" i="1"/>
  <c r="I23" i="1"/>
  <c r="I27" i="1"/>
  <c r="H11" i="1"/>
  <c r="H15" i="1"/>
  <c r="H19" i="1"/>
  <c r="H23" i="1"/>
  <c r="H27" i="1"/>
  <c r="H31" i="1"/>
  <c r="H35" i="1"/>
  <c r="I12" i="1"/>
  <c r="I16" i="1"/>
  <c r="I20" i="1"/>
  <c r="I24" i="1"/>
  <c r="I28" i="1"/>
  <c r="I32" i="1"/>
  <c r="I36" i="1"/>
  <c r="J9" i="1"/>
  <c r="J13" i="1"/>
  <c r="J17" i="1"/>
  <c r="I15" i="1"/>
  <c r="I31" i="1"/>
  <c r="F10" i="1"/>
  <c r="F14" i="1"/>
  <c r="F18" i="1"/>
  <c r="F22" i="1"/>
  <c r="F26" i="1"/>
  <c r="F30" i="1"/>
  <c r="F34" i="1"/>
  <c r="G11" i="1"/>
  <c r="G15" i="1"/>
  <c r="G19" i="1"/>
  <c r="G23" i="1"/>
  <c r="G27" i="1"/>
  <c r="G31" i="1"/>
  <c r="G35" i="1"/>
  <c r="H12" i="1"/>
  <c r="H16" i="1"/>
  <c r="H20" i="1"/>
  <c r="H24" i="1"/>
  <c r="H28" i="1"/>
  <c r="H32" i="1"/>
  <c r="H36" i="1"/>
  <c r="I9" i="1"/>
  <c r="I13" i="1"/>
  <c r="I17" i="1"/>
  <c r="I21" i="1"/>
  <c r="I25" i="1"/>
  <c r="I29" i="1"/>
  <c r="I33" i="1"/>
  <c r="J10" i="1"/>
  <c r="J14" i="1"/>
  <c r="J18" i="1"/>
  <c r="J22" i="1"/>
  <c r="J26" i="1"/>
  <c r="J30" i="1"/>
  <c r="J34" i="1"/>
  <c r="I19" i="1"/>
  <c r="I35" i="1"/>
  <c r="F11" i="1"/>
  <c r="F15" i="1"/>
  <c r="F19" i="1"/>
  <c r="F23" i="1"/>
  <c r="F27" i="1"/>
  <c r="F31" i="1"/>
  <c r="F35" i="1"/>
  <c r="F8" i="1"/>
  <c r="G8" i="1"/>
  <c r="H8" i="1"/>
  <c r="I8" i="1"/>
  <c r="G7" i="1"/>
  <c r="H7" i="1"/>
  <c r="I7" i="1"/>
  <c r="F7" i="1"/>
  <c r="I3" i="1"/>
  <c r="H3" i="1"/>
  <c r="F3" i="1"/>
  <c r="D5" i="2" l="1"/>
  <c r="J5" i="2" s="1"/>
  <c r="C5" i="2"/>
  <c r="B5" i="2"/>
  <c r="B4" i="2"/>
  <c r="B3" i="2"/>
  <c r="D4" i="2"/>
  <c r="J4" i="2" s="1"/>
  <c r="C4" i="2"/>
  <c r="I4" i="2" l="1"/>
  <c r="K4" i="2"/>
  <c r="E4" i="2"/>
  <c r="L4" i="2" s="1"/>
  <c r="E5" i="2"/>
  <c r="L5" i="2" s="1"/>
  <c r="M5" i="2" s="1"/>
  <c r="K5" i="2"/>
  <c r="I5" i="2"/>
  <c r="M4" i="2"/>
  <c r="H36" i="2" l="1"/>
  <c r="G36" i="2"/>
  <c r="D3" i="2" l="1"/>
  <c r="J3" i="2" s="1"/>
  <c r="C3" i="2"/>
  <c r="K3" i="2" s="1"/>
  <c r="D35" i="2"/>
  <c r="J35" i="2" s="1"/>
  <c r="D34" i="2"/>
  <c r="J34" i="2" s="1"/>
  <c r="D33" i="2"/>
  <c r="J33" i="2" s="1"/>
  <c r="D32" i="2"/>
  <c r="J32" i="2" s="1"/>
  <c r="D31" i="2"/>
  <c r="J31" i="2" s="1"/>
  <c r="D30" i="2"/>
  <c r="J30" i="2" s="1"/>
  <c r="D29" i="2"/>
  <c r="J29" i="2" s="1"/>
  <c r="D28" i="2"/>
  <c r="J28" i="2" s="1"/>
  <c r="D27" i="2"/>
  <c r="J27" i="2" s="1"/>
  <c r="D26" i="2"/>
  <c r="J26" i="2" s="1"/>
  <c r="D25" i="2"/>
  <c r="J25" i="2" s="1"/>
  <c r="D24" i="2"/>
  <c r="J24" i="2" s="1"/>
  <c r="D23" i="2"/>
  <c r="J23" i="2" s="1"/>
  <c r="D22" i="2"/>
  <c r="J22" i="2" s="1"/>
  <c r="D21" i="2"/>
  <c r="J21" i="2" s="1"/>
  <c r="D20" i="2"/>
  <c r="J20" i="2" s="1"/>
  <c r="D19" i="2"/>
  <c r="J19" i="2" s="1"/>
  <c r="D18" i="2"/>
  <c r="J18" i="2" s="1"/>
  <c r="D17" i="2"/>
  <c r="J17" i="2" s="1"/>
  <c r="D16" i="2"/>
  <c r="J16" i="2" s="1"/>
  <c r="D15" i="2"/>
  <c r="J15" i="2" s="1"/>
  <c r="D14" i="2"/>
  <c r="J14" i="2" s="1"/>
  <c r="D13" i="2"/>
  <c r="J13" i="2" s="1"/>
  <c r="D12" i="2"/>
  <c r="J12" i="2" s="1"/>
  <c r="D11" i="2"/>
  <c r="J11" i="2" s="1"/>
  <c r="D10" i="2"/>
  <c r="J10" i="2" s="1"/>
  <c r="D6" i="4" s="1"/>
  <c r="D9" i="2"/>
  <c r="J9" i="2" s="1"/>
  <c r="D5" i="4" s="1"/>
  <c r="D8" i="2"/>
  <c r="J8" i="2" s="1"/>
  <c r="D7" i="2"/>
  <c r="J7" i="2" s="1"/>
  <c r="D6" i="2"/>
  <c r="J6" i="2" s="1"/>
  <c r="D2" i="4" s="1"/>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D32" i="4" l="1"/>
  <c r="C34" i="2"/>
  <c r="J36" i="2"/>
  <c r="I3" i="2"/>
  <c r="I34" i="2" l="1"/>
  <c r="C30" i="4" s="1"/>
  <c r="K34" i="2"/>
  <c r="E34" i="2"/>
  <c r="L34" i="2" s="1"/>
  <c r="M34" i="2"/>
  <c r="E3" i="2"/>
  <c r="L3" i="2" s="1"/>
  <c r="M3" i="2" s="1"/>
  <c r="E30" i="4" l="1"/>
  <c r="C13" i="2"/>
  <c r="K13" i="2" s="1"/>
  <c r="C17" i="2"/>
  <c r="C21" i="2"/>
  <c r="K21" i="2" s="1"/>
  <c r="C25" i="2"/>
  <c r="C29" i="2"/>
  <c r="K29" i="2" s="1"/>
  <c r="C33" i="2"/>
  <c r="C6" i="2"/>
  <c r="K6" i="2" s="1"/>
  <c r="C10" i="2"/>
  <c r="C14" i="2"/>
  <c r="K14" i="2" s="1"/>
  <c r="C18" i="2"/>
  <c r="C22" i="2"/>
  <c r="K22" i="2" s="1"/>
  <c r="C26" i="2"/>
  <c r="C30" i="2"/>
  <c r="K30" i="2" s="1"/>
  <c r="C35" i="2"/>
  <c r="C7" i="2"/>
  <c r="K7" i="2" s="1"/>
  <c r="C15" i="2"/>
  <c r="C19" i="2"/>
  <c r="K19" i="2" s="1"/>
  <c r="C23" i="2"/>
  <c r="C27" i="2"/>
  <c r="K27" i="2" s="1"/>
  <c r="C31" i="2"/>
  <c r="K31" i="2" s="1"/>
  <c r="C8" i="2"/>
  <c r="K8" i="2" s="1"/>
  <c r="C16" i="2"/>
  <c r="K16" i="2" s="1"/>
  <c r="C20" i="2"/>
  <c r="K20" i="2" s="1"/>
  <c r="C24" i="2"/>
  <c r="C28" i="2"/>
  <c r="K28" i="2" s="1"/>
  <c r="C32" i="2"/>
  <c r="E20" i="2"/>
  <c r="L20" i="2" s="1"/>
  <c r="C11" i="2"/>
  <c r="K11" i="2" s="1"/>
  <c r="C12" i="2"/>
  <c r="K12" i="2" s="1"/>
  <c r="I30" i="2"/>
  <c r="C26" i="4" s="1"/>
  <c r="C9" i="2"/>
  <c r="K9" i="2" s="1"/>
  <c r="E7" i="2" l="1"/>
  <c r="L7" i="2" s="1"/>
  <c r="E16" i="4"/>
  <c r="E3" i="4"/>
  <c r="E4" i="4"/>
  <c r="I8" i="2"/>
  <c r="C4" i="4" s="1"/>
  <c r="E14" i="2"/>
  <c r="L14" i="2" s="1"/>
  <c r="E10" i="4" s="1"/>
  <c r="I14" i="2"/>
  <c r="C10" i="4" s="1"/>
  <c r="E30" i="2"/>
  <c r="L30" i="2" s="1"/>
  <c r="M30" i="2" s="1"/>
  <c r="E29" i="2"/>
  <c r="L29" i="2" s="1"/>
  <c r="M29" i="2" s="1"/>
  <c r="E13" i="2"/>
  <c r="L13" i="2" s="1"/>
  <c r="M13" i="2" s="1"/>
  <c r="I7" i="2"/>
  <c r="C3" i="4" s="1"/>
  <c r="I27" i="2"/>
  <c r="C23" i="4" s="1"/>
  <c r="E22" i="2"/>
  <c r="L22" i="2" s="1"/>
  <c r="M22" i="2" s="1"/>
  <c r="E21" i="2"/>
  <c r="L21" i="2" s="1"/>
  <c r="M21" i="2" s="1"/>
  <c r="I31" i="2"/>
  <c r="C27" i="4" s="1"/>
  <c r="I6" i="2"/>
  <c r="C2" i="4" s="1"/>
  <c r="I21" i="2"/>
  <c r="C17" i="4" s="1"/>
  <c r="E28" i="2"/>
  <c r="L28" i="2" s="1"/>
  <c r="M28" i="2" s="1"/>
  <c r="E19" i="2"/>
  <c r="L19" i="2" s="1"/>
  <c r="M19" i="2" s="1"/>
  <c r="I20" i="2"/>
  <c r="C16" i="4" s="1"/>
  <c r="E6" i="2"/>
  <c r="L6" i="2" s="1"/>
  <c r="M6" i="2" s="1"/>
  <c r="E8" i="2"/>
  <c r="L8" i="2" s="1"/>
  <c r="M8" i="2" s="1"/>
  <c r="I22" i="2"/>
  <c r="C18" i="4" s="1"/>
  <c r="I29" i="2"/>
  <c r="C25" i="4" s="1"/>
  <c r="I13" i="2"/>
  <c r="C9" i="4" s="1"/>
  <c r="I28" i="2"/>
  <c r="C24" i="4" s="1"/>
  <c r="I19" i="2"/>
  <c r="C15" i="4" s="1"/>
  <c r="E27" i="2"/>
  <c r="L27" i="2" s="1"/>
  <c r="M27" i="2" s="1"/>
  <c r="I23" i="2"/>
  <c r="C19" i="4" s="1"/>
  <c r="K23" i="2"/>
  <c r="E25" i="2"/>
  <c r="L25" i="2" s="1"/>
  <c r="K25" i="2"/>
  <c r="I32" i="2"/>
  <c r="C28" i="4" s="1"/>
  <c r="K32" i="2"/>
  <c r="E24" i="2"/>
  <c r="L24" i="2" s="1"/>
  <c r="K24" i="2"/>
  <c r="I15" i="2"/>
  <c r="C11" i="4" s="1"/>
  <c r="K15" i="2"/>
  <c r="E35" i="2"/>
  <c r="L35" i="2" s="1"/>
  <c r="K35" i="2"/>
  <c r="I26" i="2"/>
  <c r="C22" i="4" s="1"/>
  <c r="K26" i="2"/>
  <c r="E18" i="2"/>
  <c r="L18" i="2" s="1"/>
  <c r="K18" i="2"/>
  <c r="I10" i="2"/>
  <c r="C6" i="4" s="1"/>
  <c r="K10" i="2"/>
  <c r="I33" i="2"/>
  <c r="C29" i="4" s="1"/>
  <c r="K33" i="2"/>
  <c r="I17" i="2"/>
  <c r="C13" i="4" s="1"/>
  <c r="K17" i="2"/>
  <c r="I18" i="2"/>
  <c r="C14" i="4" s="1"/>
  <c r="E10" i="2"/>
  <c r="L10" i="2" s="1"/>
  <c r="E32" i="2"/>
  <c r="L32" i="2" s="1"/>
  <c r="E26" i="2"/>
  <c r="L26" i="2" s="1"/>
  <c r="E23" i="2"/>
  <c r="L23" i="2" s="1"/>
  <c r="I35" i="2"/>
  <c r="C31" i="4" s="1"/>
  <c r="I25" i="2"/>
  <c r="C21" i="4" s="1"/>
  <c r="E17" i="2"/>
  <c r="L17" i="2" s="1"/>
  <c r="I24" i="2"/>
  <c r="C20" i="4" s="1"/>
  <c r="I16" i="2"/>
  <c r="C12" i="4" s="1"/>
  <c r="E33" i="2"/>
  <c r="L33" i="2" s="1"/>
  <c r="E15" i="2"/>
  <c r="L15" i="2" s="1"/>
  <c r="E31" i="2"/>
  <c r="L31" i="2" s="1"/>
  <c r="M31" i="2" s="1"/>
  <c r="E16" i="2"/>
  <c r="L16" i="2" s="1"/>
  <c r="M16" i="2" s="1"/>
  <c r="M20" i="2"/>
  <c r="M14" i="2"/>
  <c r="I11" i="2"/>
  <c r="C7" i="4" s="1"/>
  <c r="E11" i="2"/>
  <c r="L11" i="2" s="1"/>
  <c r="E7" i="4" s="1"/>
  <c r="I12" i="2"/>
  <c r="C8" i="4" s="1"/>
  <c r="E12" i="2"/>
  <c r="L12" i="2" s="1"/>
  <c r="E8" i="4" s="1"/>
  <c r="I9" i="2"/>
  <c r="C5" i="4" s="1"/>
  <c r="E9" i="2"/>
  <c r="L9" i="2" s="1"/>
  <c r="E5" i="4" s="1"/>
  <c r="M7" i="2"/>
  <c r="E29" i="4" l="1"/>
  <c r="E25" i="4"/>
  <c r="E18" i="4"/>
  <c r="E28" i="4"/>
  <c r="E17" i="4"/>
  <c r="E13" i="4"/>
  <c r="E22" i="4"/>
  <c r="E24" i="4"/>
  <c r="E6" i="4"/>
  <c r="E11" i="4"/>
  <c r="E19" i="4"/>
  <c r="E26" i="4"/>
  <c r="E27" i="4"/>
  <c r="M18" i="2"/>
  <c r="E14" i="4"/>
  <c r="M35" i="2"/>
  <c r="E31" i="4"/>
  <c r="M24" i="2"/>
  <c r="E20" i="4"/>
  <c r="M25" i="2"/>
  <c r="E21" i="4"/>
  <c r="C32" i="4"/>
  <c r="E9" i="4"/>
  <c r="E15" i="4"/>
  <c r="E12" i="4"/>
  <c r="E23" i="4"/>
  <c r="E2" i="4"/>
  <c r="M10" i="2"/>
  <c r="M32" i="2"/>
  <c r="M17" i="2"/>
  <c r="M33" i="2"/>
  <c r="K36" i="2"/>
  <c r="L36" i="2"/>
  <c r="M23" i="2"/>
  <c r="M26" i="2"/>
  <c r="M15" i="2"/>
  <c r="I36" i="2"/>
  <c r="M11" i="2"/>
  <c r="M12" i="2"/>
  <c r="M9" i="2"/>
  <c r="E32" i="4" l="1"/>
  <c r="K37" i="2"/>
  <c r="M36" i="2"/>
</calcChain>
</file>

<file path=xl/comments1.xml><?xml version="1.0" encoding="utf-8"?>
<comments xmlns="http://schemas.openxmlformats.org/spreadsheetml/2006/main">
  <authors>
    <author>Dowell, Sara C CIV CNIC HQ, N921D</author>
  </authors>
  <commentList>
    <comment ref="K37" authorId="0" shapeId="0">
      <text>
        <r>
          <rPr>
            <b/>
            <sz val="9"/>
            <color indexed="81"/>
            <rFont val="Tahoma"/>
            <family val="2"/>
          </rPr>
          <t>Dowell, Sara C CIV CNIC HQ, N921D:</t>
        </r>
        <r>
          <rPr>
            <sz val="9"/>
            <color indexed="81"/>
            <rFont val="Tahoma"/>
            <family val="2"/>
          </rPr>
          <t xml:space="preserve">
Cost may vary due to conversion decimal and partial bus occupancy (i.e. you're getting charged by bus, but you send a bus that is not full). Your Total Budgeted MWR Cost will be more b/c you have not received the income for those unfilled spaces.
</t>
        </r>
      </text>
    </comment>
  </commentList>
</comments>
</file>

<file path=xl/sharedStrings.xml><?xml version="1.0" encoding="utf-8"?>
<sst xmlns="http://schemas.openxmlformats.org/spreadsheetml/2006/main" count="51" uniqueCount="42">
  <si>
    <t>TOUR NAME</t>
  </si>
  <si>
    <t>USD</t>
  </si>
  <si>
    <t>Price at 25% Subsidy</t>
  </si>
  <si>
    <t>Price at 30% Subsidy</t>
  </si>
  <si>
    <t>Price at 15% subsidy</t>
  </si>
  <si>
    <t>Prize at 20% Subsidy</t>
  </si>
  <si>
    <t>Cost in USD</t>
  </si>
  <si>
    <t xml:space="preserve">Conversion Rate </t>
  </si>
  <si>
    <t>Cost to Sailor (USD)</t>
  </si>
  <si>
    <t>EX. Marseille Half Day</t>
  </si>
  <si>
    <t>The following websites can be used to get up-to-date conversion rates.     www.oanda.com     www.xe.com</t>
  </si>
  <si>
    <t>ON WEBSITE - MAKE SURE YOU HAVE THE CONVERSION GOING THE CORRECT DIRECTION IN THE FORMULA (I.E. EURO TO USD VERSUS USD TO EURO)</t>
  </si>
  <si>
    <t>Actual Tour Cost (USD) (no subsidy)</t>
  </si>
  <si>
    <t>MWR COST (after Subsidy)</t>
  </si>
  <si>
    <t>Budgeted Money from Sailors</t>
  </si>
  <si>
    <t>TOTAL ACTUAL COST (How much the tour bill will be.)</t>
  </si>
  <si>
    <t>Budgeted MWR Subsidy Cost (does not include chaperone cost)</t>
  </si>
  <si>
    <t>Total Budgeted MWR Cost</t>
  </si>
  <si>
    <t>Country Specific Money Denomination (i.e. euros, dirham, yen, etc.)</t>
  </si>
  <si>
    <t>EX. Singapore City Tour</t>
  </si>
  <si>
    <t xml:space="preserve">Enter Price You Will Sell it For </t>
  </si>
  <si>
    <t>Custom %</t>
  </si>
  <si>
    <t>(Enter the country specific money denomination type here.)</t>
  </si>
  <si>
    <t>EX. Tao Tao Tasi (Guam)</t>
  </si>
  <si>
    <t>MAXIMUM QTY PAX PER TOUR</t>
  </si>
  <si>
    <t>Chaperone QTY (approx. 1/25 pax)</t>
  </si>
  <si>
    <t>Cost to Chaperone</t>
  </si>
  <si>
    <t>MWR's Budgeted Chaperone Cost (1/25 pax)</t>
  </si>
  <si>
    <t>EX. London Direct Full Day</t>
  </si>
  <si>
    <t>Per Person Tour Cost from Vendor</t>
  </si>
  <si>
    <t>(Should match Column I)</t>
  </si>
  <si>
    <t>This format allows for Tour Chaperones. It must be understood that if someone goes as an MWR Chaperone, then they are responsible for that tour and the personnel on that tour. They are responsible for mustering personnel and notifying MWR when the tour returns and any issues/concerns there may be. CHAPERONES MUST ENSURE THEY DO NOT HAVE DUTY AS TOUR ESCORTS ARE REQUIRED. Cells highlighted in BLUE can be changed/updated.</t>
  </si>
  <si>
    <t>ACTUAL COST</t>
  </si>
  <si>
    <t>BUDGETED INCOME</t>
  </si>
  <si>
    <t>ACTUAL INCOME</t>
  </si>
  <si>
    <t>TOTAL BUDGETED COST</t>
  </si>
  <si>
    <t>BUDGETED MWR SUBSIDY</t>
  </si>
  <si>
    <t>TOTALS</t>
  </si>
  <si>
    <t>GRAND TOTAL</t>
  </si>
  <si>
    <t>TOTAL MWR COST</t>
  </si>
  <si>
    <t>MISCELLANEOUS</t>
  </si>
  <si>
    <r>
      <t xml:space="preserve">*Cells highlighted in BLUE can be changed/updated. Items in blue on </t>
    </r>
    <r>
      <rPr>
        <i/>
        <sz val="11"/>
        <color theme="1"/>
        <rFont val="Calibri"/>
        <family val="2"/>
        <scheme val="minor"/>
      </rPr>
      <t xml:space="preserve">WD01A Price Conversion Sheet </t>
    </r>
    <r>
      <rPr>
        <sz val="11"/>
        <color theme="1"/>
        <rFont val="Calibri"/>
        <family val="2"/>
        <scheme val="minor"/>
      </rPr>
      <t xml:space="preserve">will automatically fill to the corresponding space on </t>
    </r>
    <r>
      <rPr>
        <i/>
        <sz val="11"/>
        <color theme="1"/>
        <rFont val="Calibri"/>
        <family val="2"/>
        <scheme val="minor"/>
      </rPr>
      <t>WD01B Tour Budget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</si>
</sst>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quot;$&quot;#,##0.00"/>
    <numFmt numFmtId="165" formatCode="[$EUR]\ #,##0.00"/>
    <numFmt numFmtId="166" formatCode="[$USD]\ #,##0.00"/>
    <numFmt numFmtId="167" formatCode="[$SGD]\ #,##0.00"/>
    <numFmt numFmtId="168" formatCode="[$GBP]\ #,##0.00"/>
  </numFmts>
  <fonts count="11" x14ac:knownFonts="1">
    <font>
      <sz val="11"/>
      <color theme="1"/>
      <name val="Calibri"/>
      <family val="2"/>
      <scheme val="minor"/>
    </font>
    <font>
      <b/>
      <sz val="11"/>
      <color theme="1"/>
      <name val="Calibri"/>
      <family val="2"/>
      <scheme val="minor"/>
    </font>
    <font>
      <b/>
      <sz val="10"/>
      <color theme="1"/>
      <name val="Calibri"/>
      <family val="2"/>
      <scheme val="minor"/>
    </font>
    <font>
      <sz val="11"/>
      <color theme="1"/>
      <name val="Calibri"/>
      <family val="2"/>
      <scheme val="minor"/>
    </font>
    <font>
      <b/>
      <sz val="18"/>
      <color theme="1"/>
      <name val="Calibri"/>
      <family val="2"/>
      <scheme val="minor"/>
    </font>
    <font>
      <b/>
      <sz val="9"/>
      <color theme="1"/>
      <name val="Calibri"/>
      <family val="2"/>
      <scheme val="minor"/>
    </font>
    <font>
      <sz val="9"/>
      <color indexed="81"/>
      <name val="Tahoma"/>
      <family val="2"/>
    </font>
    <font>
      <b/>
      <sz val="9"/>
      <color indexed="81"/>
      <name val="Tahoma"/>
      <family val="2"/>
    </font>
    <font>
      <b/>
      <sz val="12"/>
      <color theme="1"/>
      <name val="Calibri"/>
      <family val="2"/>
      <scheme val="minor"/>
    </font>
    <font>
      <b/>
      <sz val="16"/>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auto="1"/>
      </right>
      <top/>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154">
    <xf numFmtId="0" fontId="0" fillId="0" borderId="0" xfId="0"/>
    <xf numFmtId="0" fontId="1" fillId="2" borderId="3" xfId="0" applyFont="1" applyFill="1" applyBorder="1" applyAlignment="1" applyProtection="1">
      <alignment horizontal="center" wrapText="1"/>
    </xf>
    <xf numFmtId="0" fontId="2" fillId="0" borderId="1" xfId="0" applyFont="1" applyBorder="1" applyAlignment="1" applyProtection="1">
      <alignment horizontal="center" wrapText="1"/>
    </xf>
    <xf numFmtId="0" fontId="0" fillId="3" borderId="1" xfId="0" applyFont="1" applyFill="1" applyBorder="1" applyAlignment="1" applyProtection="1">
      <alignment horizontal="center" wrapText="1"/>
      <protection locked="0"/>
    </xf>
    <xf numFmtId="0" fontId="1" fillId="0" borderId="0" xfId="0" applyFont="1" applyAlignment="1" applyProtection="1">
      <alignment horizontal="center" wrapText="1"/>
    </xf>
    <xf numFmtId="0" fontId="2" fillId="0" borderId="0" xfId="0" applyFont="1" applyAlignment="1" applyProtection="1">
      <alignment horizontal="center"/>
    </xf>
    <xf numFmtId="0" fontId="1" fillId="0" borderId="0" xfId="0" applyFont="1" applyAlignment="1" applyProtection="1">
      <alignment horizontal="center"/>
    </xf>
    <xf numFmtId="0" fontId="1" fillId="0" borderId="0" xfId="0" applyFont="1" applyProtection="1"/>
    <xf numFmtId="0" fontId="0" fillId="0" borderId="0" xfId="0" applyFont="1" applyAlignment="1" applyProtection="1">
      <alignment horizontal="center"/>
    </xf>
    <xf numFmtId="0" fontId="0" fillId="0" borderId="0" xfId="0" applyFont="1" applyProtection="1"/>
    <xf numFmtId="0" fontId="0" fillId="0" borderId="0" xfId="0" applyFont="1" applyAlignment="1" applyProtection="1">
      <alignment wrapText="1"/>
    </xf>
    <xf numFmtId="0" fontId="0" fillId="0" borderId="0" xfId="0" applyFont="1" applyAlignment="1" applyProtection="1">
      <alignment horizontal="center" wrapText="1"/>
    </xf>
    <xf numFmtId="0" fontId="0" fillId="3" borderId="5" xfId="0" applyFont="1" applyFill="1" applyBorder="1" applyAlignment="1" applyProtection="1">
      <alignment wrapText="1"/>
      <protection locked="0"/>
    </xf>
    <xf numFmtId="0" fontId="1" fillId="0" borderId="0" xfId="0" applyFont="1" applyAlignment="1" applyProtection="1">
      <alignment vertical="center" wrapText="1"/>
    </xf>
    <xf numFmtId="0" fontId="0" fillId="0" borderId="0" xfId="0" applyFont="1" applyFill="1" applyAlignment="1" applyProtection="1">
      <alignment horizontal="center"/>
    </xf>
    <xf numFmtId="0" fontId="0" fillId="0" borderId="0" xfId="0" applyFont="1" applyFill="1" applyProtection="1"/>
    <xf numFmtId="0" fontId="4" fillId="2" borderId="2" xfId="0" applyFont="1" applyFill="1" applyBorder="1" applyAlignment="1" applyProtection="1">
      <alignment horizontal="center" wrapText="1"/>
    </xf>
    <xf numFmtId="164" fontId="2" fillId="0" borderId="1" xfId="0" applyNumberFormat="1" applyFont="1" applyBorder="1" applyAlignment="1" applyProtection="1">
      <alignment horizontal="center" wrapText="1"/>
    </xf>
    <xf numFmtId="164" fontId="0" fillId="0" borderId="0" xfId="0" applyNumberFormat="1" applyFont="1" applyAlignment="1" applyProtection="1">
      <alignment horizontal="center" wrapText="1"/>
    </xf>
    <xf numFmtId="164" fontId="0" fillId="0" borderId="0" xfId="0" applyNumberFormat="1" applyAlignment="1" applyProtection="1">
      <alignment horizontal="center" wrapText="1"/>
    </xf>
    <xf numFmtId="0" fontId="0" fillId="0" borderId="0" xfId="0" applyAlignment="1" applyProtection="1">
      <alignment horizontal="center" wrapText="1"/>
    </xf>
    <xf numFmtId="0" fontId="0" fillId="0" borderId="0" xfId="0" applyAlignment="1" applyProtection="1">
      <alignment wrapText="1"/>
    </xf>
    <xf numFmtId="164" fontId="0" fillId="5" borderId="8" xfId="0" applyNumberFormat="1" applyFill="1" applyBorder="1" applyAlignment="1" applyProtection="1">
      <alignment horizontal="center" wrapText="1"/>
    </xf>
    <xf numFmtId="0" fontId="0" fillId="5" borderId="8" xfId="0" applyFill="1" applyBorder="1" applyAlignment="1" applyProtection="1">
      <alignment horizontal="center" wrapText="1"/>
    </xf>
    <xf numFmtId="164" fontId="0" fillId="5" borderId="9" xfId="0" applyNumberFormat="1" applyFill="1" applyBorder="1" applyAlignment="1" applyProtection="1">
      <alignment horizontal="center" wrapText="1"/>
    </xf>
    <xf numFmtId="164" fontId="0" fillId="0" borderId="3" xfId="0" applyNumberFormat="1" applyBorder="1" applyAlignment="1" applyProtection="1">
      <alignment horizontal="center" wrapText="1"/>
    </xf>
    <xf numFmtId="0" fontId="0" fillId="3" borderId="3" xfId="0" applyFill="1" applyBorder="1" applyAlignment="1" applyProtection="1">
      <alignment horizontal="center" wrapText="1"/>
      <protection locked="0"/>
    </xf>
    <xf numFmtId="164" fontId="0" fillId="0" borderId="1" xfId="0" applyNumberFormat="1" applyBorder="1" applyAlignment="1" applyProtection="1">
      <alignment horizontal="center" wrapText="1"/>
    </xf>
    <xf numFmtId="164" fontId="0" fillId="0" borderId="8" xfId="0" applyNumberFormat="1" applyBorder="1" applyAlignment="1" applyProtection="1">
      <alignment horizontal="center" wrapText="1"/>
    </xf>
    <xf numFmtId="164" fontId="0" fillId="4" borderId="3" xfId="0" applyNumberFormat="1" applyFill="1" applyBorder="1" applyAlignment="1" applyProtection="1">
      <alignment horizontal="center" wrapText="1"/>
    </xf>
    <xf numFmtId="164" fontId="0" fillId="4" borderId="1" xfId="0" applyNumberFormat="1" applyFill="1" applyBorder="1" applyAlignment="1" applyProtection="1">
      <alignment horizontal="center" wrapText="1"/>
    </xf>
    <xf numFmtId="164" fontId="0" fillId="4" borderId="8" xfId="0" applyNumberFormat="1" applyFill="1" applyBorder="1" applyAlignment="1" applyProtection="1">
      <alignment horizontal="center" wrapText="1"/>
    </xf>
    <xf numFmtId="164" fontId="0" fillId="4" borderId="4" xfId="0" applyNumberFormat="1" applyFill="1" applyBorder="1" applyAlignment="1" applyProtection="1">
      <alignment horizontal="center" wrapText="1"/>
    </xf>
    <xf numFmtId="164" fontId="0" fillId="4" borderId="6" xfId="0" applyNumberFormat="1" applyFill="1" applyBorder="1" applyAlignment="1" applyProtection="1">
      <alignment horizontal="center" wrapText="1"/>
    </xf>
    <xf numFmtId="164" fontId="0" fillId="4" borderId="9" xfId="0" applyNumberFormat="1" applyFill="1" applyBorder="1" applyAlignment="1" applyProtection="1">
      <alignment horizontal="center" wrapText="1"/>
    </xf>
    <xf numFmtId="164" fontId="0" fillId="4" borderId="14" xfId="0" applyNumberFormat="1" applyFill="1" applyBorder="1" applyAlignment="1" applyProtection="1">
      <alignment horizontal="center" wrapText="1"/>
    </xf>
    <xf numFmtId="164" fontId="0" fillId="6" borderId="13" xfId="0" applyNumberFormat="1" applyFill="1" applyBorder="1" applyAlignment="1" applyProtection="1">
      <alignment horizontal="center" wrapText="1"/>
    </xf>
    <xf numFmtId="0" fontId="0" fillId="6" borderId="15" xfId="0" applyFill="1" applyBorder="1" applyAlignment="1" applyProtection="1">
      <alignment horizontal="center" wrapText="1"/>
    </xf>
    <xf numFmtId="4" fontId="2" fillId="0" borderId="1" xfId="0" applyNumberFormat="1" applyFont="1" applyBorder="1" applyAlignment="1" applyProtection="1">
      <alignment horizontal="center" wrapText="1"/>
    </xf>
    <xf numFmtId="4" fontId="0" fillId="3" borderId="1" xfId="0" applyNumberFormat="1" applyFont="1" applyFill="1" applyBorder="1" applyAlignment="1" applyProtection="1">
      <alignment horizontal="center" wrapText="1"/>
      <protection locked="0"/>
    </xf>
    <xf numFmtId="4" fontId="0" fillId="0" borderId="0" xfId="0" applyNumberFormat="1" applyFont="1" applyAlignment="1" applyProtection="1">
      <alignment horizontal="center" wrapText="1"/>
    </xf>
    <xf numFmtId="166" fontId="2" fillId="0" borderId="1" xfId="0" applyNumberFormat="1" applyFont="1" applyBorder="1" applyAlignment="1" applyProtection="1">
      <alignment horizontal="center" wrapText="1"/>
    </xf>
    <xf numFmtId="166" fontId="0" fillId="0" borderId="0" xfId="0" applyNumberFormat="1" applyFont="1" applyAlignment="1" applyProtection="1">
      <alignment horizontal="center" wrapText="1"/>
    </xf>
    <xf numFmtId="10" fontId="2" fillId="0" borderId="1" xfId="0" applyNumberFormat="1" applyFont="1" applyBorder="1" applyAlignment="1" applyProtection="1">
      <alignment horizontal="center" wrapText="1"/>
    </xf>
    <xf numFmtId="164" fontId="1" fillId="2" borderId="3" xfId="0" applyNumberFormat="1" applyFont="1" applyFill="1" applyBorder="1" applyAlignment="1" applyProtection="1">
      <alignment horizontal="center" wrapText="1"/>
    </xf>
    <xf numFmtId="0" fontId="0" fillId="3" borderId="1" xfId="0" applyFill="1" applyBorder="1" applyAlignment="1" applyProtection="1">
      <alignment horizontal="center" wrapText="1"/>
      <protection locked="0"/>
    </xf>
    <xf numFmtId="0" fontId="0" fillId="3" borderId="8" xfId="0" applyFill="1" applyBorder="1" applyAlignment="1" applyProtection="1">
      <alignment horizontal="center" wrapText="1"/>
      <protection locked="0"/>
    </xf>
    <xf numFmtId="164" fontId="1" fillId="0" borderId="0" xfId="0" applyNumberFormat="1" applyFont="1" applyAlignment="1" applyProtection="1">
      <alignment horizontal="center" wrapText="1"/>
    </xf>
    <xf numFmtId="4" fontId="8" fillId="2" borderId="3" xfId="0" applyNumberFormat="1" applyFont="1" applyFill="1" applyBorder="1" applyAlignment="1" applyProtection="1">
      <alignment horizontal="center" wrapText="1"/>
    </xf>
    <xf numFmtId="166" fontId="8" fillId="2" borderId="3" xfId="0" applyNumberFormat="1" applyFont="1" applyFill="1" applyBorder="1" applyAlignment="1" applyProtection="1">
      <alignment horizontal="center" wrapText="1"/>
    </xf>
    <xf numFmtId="0" fontId="0" fillId="3" borderId="7" xfId="0" applyFont="1" applyFill="1" applyBorder="1" applyAlignment="1" applyProtection="1">
      <alignment wrapText="1"/>
      <protection locked="0"/>
    </xf>
    <xf numFmtId="0" fontId="0" fillId="3" borderId="8" xfId="0" applyFont="1" applyFill="1" applyBorder="1" applyAlignment="1" applyProtection="1">
      <alignment horizontal="center" wrapText="1"/>
      <protection locked="0"/>
    </xf>
    <xf numFmtId="164" fontId="5" fillId="2" borderId="4" xfId="0" applyNumberFormat="1" applyFont="1" applyFill="1" applyBorder="1" applyAlignment="1" applyProtection="1">
      <alignment horizontal="center" wrapText="1"/>
    </xf>
    <xf numFmtId="164" fontId="2" fillId="0" borderId="6" xfId="0" applyNumberFormat="1" applyFont="1" applyBorder="1" applyAlignment="1" applyProtection="1">
      <alignment horizontal="center" wrapText="1"/>
    </xf>
    <xf numFmtId="164" fontId="1" fillId="3" borderId="6" xfId="0" applyNumberFormat="1" applyFont="1" applyFill="1" applyBorder="1" applyAlignment="1" applyProtection="1">
      <alignment horizontal="center" wrapText="1"/>
      <protection locked="0"/>
    </xf>
    <xf numFmtId="0" fontId="9" fillId="3" borderId="5" xfId="0" applyFont="1" applyFill="1" applyBorder="1" applyAlignment="1" applyProtection="1">
      <alignment horizontal="center" wrapText="1"/>
      <protection locked="0"/>
    </xf>
    <xf numFmtId="4" fontId="0" fillId="3" borderId="8" xfId="0" applyNumberFormat="1" applyFont="1" applyFill="1" applyBorder="1" applyAlignment="1" applyProtection="1">
      <alignment horizontal="center" wrapText="1"/>
      <protection locked="0"/>
    </xf>
    <xf numFmtId="164" fontId="0" fillId="0" borderId="8" xfId="0" applyNumberFormat="1" applyFill="1" applyBorder="1" applyAlignment="1" applyProtection="1">
      <alignment horizontal="center" wrapText="1"/>
    </xf>
    <xf numFmtId="164" fontId="0" fillId="3" borderId="3" xfId="0" applyNumberFormat="1" applyFill="1" applyBorder="1" applyAlignment="1" applyProtection="1">
      <alignment horizontal="center" wrapText="1"/>
      <protection locked="0"/>
    </xf>
    <xf numFmtId="164" fontId="0" fillId="3" borderId="1" xfId="0" applyNumberFormat="1" applyFill="1" applyBorder="1" applyAlignment="1" applyProtection="1">
      <alignment horizontal="center" wrapText="1"/>
      <protection locked="0"/>
    </xf>
    <xf numFmtId="164" fontId="0" fillId="3" borderId="8" xfId="0" applyNumberFormat="1" applyFill="1" applyBorder="1" applyAlignment="1" applyProtection="1">
      <alignment horizontal="center" wrapText="1"/>
      <protection locked="0"/>
    </xf>
    <xf numFmtId="164" fontId="0" fillId="7" borderId="13" xfId="0" applyNumberFormat="1" applyFill="1" applyBorder="1" applyAlignment="1" applyProtection="1">
      <alignment horizontal="center" wrapText="1"/>
    </xf>
    <xf numFmtId="164" fontId="0" fillId="0" borderId="3" xfId="0" applyNumberFormat="1" applyFill="1" applyBorder="1" applyAlignment="1" applyProtection="1">
      <alignment horizontal="center" wrapText="1"/>
    </xf>
    <xf numFmtId="164" fontId="0" fillId="0" borderId="1" xfId="0" applyNumberFormat="1" applyFill="1" applyBorder="1" applyAlignment="1" applyProtection="1">
      <alignment horizontal="center" wrapText="1"/>
    </xf>
    <xf numFmtId="0" fontId="1" fillId="5" borderId="5" xfId="0" applyFont="1" applyFill="1" applyBorder="1" applyAlignment="1" applyProtection="1">
      <alignment wrapText="1"/>
    </xf>
    <xf numFmtId="165" fontId="1" fillId="5" borderId="1" xfId="0" applyNumberFormat="1" applyFont="1" applyFill="1" applyBorder="1" applyAlignment="1" applyProtection="1">
      <alignment horizontal="center" wrapText="1"/>
    </xf>
    <xf numFmtId="0" fontId="1" fillId="5" borderId="1" xfId="0" applyFont="1" applyFill="1" applyBorder="1" applyAlignment="1" applyProtection="1">
      <alignment horizontal="center" wrapText="1"/>
    </xf>
    <xf numFmtId="166" fontId="0" fillId="5" borderId="1" xfId="0" applyNumberFormat="1" applyFont="1" applyFill="1" applyBorder="1" applyAlignment="1" applyProtection="1">
      <alignment horizontal="center" wrapText="1"/>
    </xf>
    <xf numFmtId="164" fontId="0" fillId="5" borderId="1" xfId="0" applyNumberFormat="1" applyFont="1" applyFill="1" applyBorder="1" applyAlignment="1" applyProtection="1">
      <alignment horizontal="center" wrapText="1"/>
    </xf>
    <xf numFmtId="10" fontId="3" fillId="5" borderId="1" xfId="1" applyNumberFormat="1" applyFont="1" applyFill="1" applyBorder="1" applyAlignment="1" applyProtection="1">
      <alignment horizontal="center" wrapText="1"/>
    </xf>
    <xf numFmtId="164" fontId="1" fillId="5" borderId="6" xfId="0" applyNumberFormat="1" applyFont="1" applyFill="1" applyBorder="1" applyAlignment="1" applyProtection="1">
      <alignment horizontal="center" wrapText="1"/>
    </xf>
    <xf numFmtId="167" fontId="1" fillId="5" borderId="1" xfId="0" applyNumberFormat="1" applyFont="1" applyFill="1" applyBorder="1" applyAlignment="1" applyProtection="1">
      <alignment horizontal="center" wrapText="1"/>
    </xf>
    <xf numFmtId="0" fontId="1" fillId="5" borderId="7" xfId="0" applyFont="1" applyFill="1" applyBorder="1" applyAlignment="1" applyProtection="1">
      <alignment wrapText="1"/>
    </xf>
    <xf numFmtId="166" fontId="1" fillId="5" borderId="8" xfId="0" applyNumberFormat="1" applyFont="1" applyFill="1" applyBorder="1" applyAlignment="1" applyProtection="1">
      <alignment horizontal="center" wrapText="1"/>
    </xf>
    <xf numFmtId="0" fontId="1" fillId="5" borderId="8" xfId="0" applyFont="1" applyFill="1" applyBorder="1" applyAlignment="1" applyProtection="1">
      <alignment horizontal="center" wrapText="1"/>
    </xf>
    <xf numFmtId="166" fontId="0" fillId="5" borderId="8" xfId="0" applyNumberFormat="1" applyFont="1" applyFill="1" applyBorder="1" applyAlignment="1" applyProtection="1">
      <alignment horizontal="center" wrapText="1"/>
    </xf>
    <xf numFmtId="164" fontId="0" fillId="5" borderId="8" xfId="0" applyNumberFormat="1" applyFont="1" applyFill="1" applyBorder="1" applyAlignment="1" applyProtection="1">
      <alignment horizontal="center" wrapText="1"/>
    </xf>
    <xf numFmtId="164" fontId="1" fillId="5" borderId="9" xfId="0" applyNumberFormat="1" applyFont="1" applyFill="1" applyBorder="1" applyAlignment="1" applyProtection="1">
      <alignment horizontal="center" wrapText="1"/>
    </xf>
    <xf numFmtId="164" fontId="0" fillId="7" borderId="3" xfId="0" applyNumberFormat="1" applyFill="1" applyBorder="1" applyAlignment="1" applyProtection="1">
      <alignment horizontal="center" wrapText="1"/>
    </xf>
    <xf numFmtId="164" fontId="0" fillId="7" borderId="1" xfId="0" applyNumberFormat="1" applyFill="1" applyBorder="1" applyAlignment="1" applyProtection="1">
      <alignment horizontal="center" wrapText="1"/>
    </xf>
    <xf numFmtId="164" fontId="0" fillId="7" borderId="8" xfId="0" applyNumberFormat="1" applyFill="1" applyBorder="1" applyAlignment="1" applyProtection="1">
      <alignment horizontal="center" wrapText="1"/>
    </xf>
    <xf numFmtId="164" fontId="1" fillId="0" borderId="0" xfId="0" applyNumberFormat="1" applyFont="1" applyAlignment="1" applyProtection="1">
      <alignment wrapText="1"/>
    </xf>
    <xf numFmtId="168" fontId="1" fillId="5" borderId="1" xfId="0" applyNumberFormat="1" applyFont="1" applyFill="1" applyBorder="1" applyAlignment="1" applyProtection="1">
      <alignment horizontal="center" wrapText="1"/>
    </xf>
    <xf numFmtId="166" fontId="0" fillId="0" borderId="1" xfId="0" applyNumberFormat="1" applyFont="1" applyFill="1" applyBorder="1" applyAlignment="1" applyProtection="1">
      <alignment horizontal="center" wrapText="1"/>
    </xf>
    <xf numFmtId="164" fontId="0" fillId="0" borderId="1" xfId="0" applyNumberFormat="1" applyFont="1" applyFill="1" applyBorder="1" applyAlignment="1" applyProtection="1">
      <alignment horizontal="center" wrapText="1"/>
    </xf>
    <xf numFmtId="10" fontId="3" fillId="5" borderId="8" xfId="1" applyNumberFormat="1" applyFont="1" applyFill="1" applyBorder="1" applyAlignment="1" applyProtection="1">
      <alignment horizontal="center" wrapText="1"/>
    </xf>
    <xf numFmtId="0" fontId="0" fillId="3" borderId="2" xfId="0" applyFont="1" applyFill="1" applyBorder="1" applyAlignment="1" applyProtection="1">
      <alignment wrapText="1"/>
      <protection locked="0"/>
    </xf>
    <xf numFmtId="4" fontId="0" fillId="3" borderId="3" xfId="0" applyNumberFormat="1" applyFont="1" applyFill="1" applyBorder="1" applyAlignment="1" applyProtection="1">
      <alignment horizontal="center" wrapText="1"/>
      <protection locked="0"/>
    </xf>
    <xf numFmtId="0" fontId="0" fillId="3" borderId="3" xfId="0" applyFont="1" applyFill="1" applyBorder="1" applyAlignment="1" applyProtection="1">
      <alignment horizontal="center" wrapText="1"/>
      <protection locked="0"/>
    </xf>
    <xf numFmtId="166" fontId="0" fillId="0" borderId="3" xfId="0" applyNumberFormat="1" applyFont="1" applyFill="1" applyBorder="1" applyAlignment="1" applyProtection="1">
      <alignment horizontal="center" wrapText="1"/>
    </xf>
    <xf numFmtId="164" fontId="0" fillId="0" borderId="3" xfId="0" applyNumberFormat="1" applyFont="1" applyFill="1" applyBorder="1" applyAlignment="1" applyProtection="1">
      <alignment horizontal="center" wrapText="1"/>
    </xf>
    <xf numFmtId="164" fontId="1" fillId="3" borderId="4" xfId="0" applyNumberFormat="1" applyFont="1" applyFill="1" applyBorder="1" applyAlignment="1" applyProtection="1">
      <alignment horizontal="center" wrapText="1"/>
      <protection locked="0"/>
    </xf>
    <xf numFmtId="166" fontId="0" fillId="0" borderId="8" xfId="0" applyNumberFormat="1" applyFont="1" applyFill="1" applyBorder="1" applyAlignment="1" applyProtection="1">
      <alignment horizontal="center" wrapText="1"/>
    </xf>
    <xf numFmtId="164" fontId="0" fillId="0" borderId="8" xfId="0" applyNumberFormat="1" applyFont="1" applyFill="1" applyBorder="1" applyAlignment="1" applyProtection="1">
      <alignment horizontal="center" wrapText="1"/>
    </xf>
    <xf numFmtId="164" fontId="1" fillId="3" borderId="9" xfId="0" applyNumberFormat="1" applyFont="1" applyFill="1" applyBorder="1" applyAlignment="1" applyProtection="1">
      <alignment horizontal="center" wrapText="1"/>
      <protection locked="0"/>
    </xf>
    <xf numFmtId="164" fontId="0" fillId="5" borderId="3" xfId="0" applyNumberFormat="1" applyFill="1" applyBorder="1" applyAlignment="1" applyProtection="1">
      <alignment horizontal="center" wrapText="1"/>
    </xf>
    <xf numFmtId="164" fontId="0" fillId="5" borderId="3" xfId="0" applyNumberFormat="1" applyFont="1" applyFill="1" applyBorder="1" applyAlignment="1" applyProtection="1">
      <alignment horizontal="center" wrapText="1"/>
    </xf>
    <xf numFmtId="0" fontId="0" fillId="5" borderId="3" xfId="0" applyFont="1" applyFill="1" applyBorder="1" applyAlignment="1" applyProtection="1">
      <alignment horizontal="center" wrapText="1"/>
    </xf>
    <xf numFmtId="164" fontId="0" fillId="5" borderId="4" xfId="0" applyNumberFormat="1" applyFill="1" applyBorder="1" applyAlignment="1" applyProtection="1">
      <alignment horizontal="center" wrapText="1"/>
    </xf>
    <xf numFmtId="164" fontId="0" fillId="5" borderId="1" xfId="0" applyNumberFormat="1" applyFill="1" applyBorder="1" applyAlignment="1" applyProtection="1">
      <alignment horizontal="center" wrapText="1"/>
    </xf>
    <xf numFmtId="0" fontId="0" fillId="5" borderId="1" xfId="0" applyFill="1" applyBorder="1" applyAlignment="1" applyProtection="1">
      <alignment horizontal="center" wrapText="1"/>
    </xf>
    <xf numFmtId="164" fontId="0" fillId="5" borderId="6" xfId="0" applyNumberFormat="1" applyFill="1" applyBorder="1" applyAlignment="1" applyProtection="1">
      <alignment horizontal="center" wrapText="1"/>
    </xf>
    <xf numFmtId="0" fontId="0" fillId="3" borderId="12" xfId="0" applyFill="1" applyBorder="1" applyAlignment="1" applyProtection="1">
      <alignment horizontal="center" wrapText="1"/>
    </xf>
    <xf numFmtId="0" fontId="0" fillId="3" borderId="13" xfId="0" applyFill="1" applyBorder="1" applyAlignment="1" applyProtection="1">
      <alignment horizontal="center" wrapText="1"/>
    </xf>
    <xf numFmtId="164" fontId="0" fillId="0" borderId="18" xfId="0" applyNumberFormat="1" applyFont="1" applyFill="1" applyBorder="1" applyAlignment="1" applyProtection="1">
      <alignment horizontal="center" wrapText="1"/>
    </xf>
    <xf numFmtId="164" fontId="0" fillId="0" borderId="10" xfId="0" applyNumberFormat="1" applyFont="1" applyFill="1" applyBorder="1" applyAlignment="1" applyProtection="1">
      <alignment horizontal="center" wrapText="1"/>
    </xf>
    <xf numFmtId="164" fontId="0" fillId="0" borderId="11" xfId="0" applyNumberFormat="1" applyFont="1" applyFill="1" applyBorder="1" applyAlignment="1" applyProtection="1">
      <alignment horizontal="center" wrapText="1"/>
    </xf>
    <xf numFmtId="10" fontId="3" fillId="0" borderId="2" xfId="1" applyNumberFormat="1" applyFont="1" applyFill="1" applyBorder="1" applyAlignment="1" applyProtection="1">
      <alignment horizontal="center" wrapText="1"/>
    </xf>
    <xf numFmtId="10" fontId="3" fillId="0" borderId="5" xfId="1" applyNumberFormat="1" applyFont="1" applyFill="1" applyBorder="1" applyAlignment="1" applyProtection="1">
      <alignment horizontal="center" wrapText="1"/>
    </xf>
    <xf numFmtId="10" fontId="3" fillId="0" borderId="7" xfId="1" applyNumberFormat="1" applyFont="1" applyFill="1" applyBorder="1" applyAlignment="1" applyProtection="1">
      <alignment horizontal="center" wrapText="1"/>
    </xf>
    <xf numFmtId="164" fontId="1" fillId="6" borderId="16" xfId="0" applyNumberFormat="1" applyFont="1" applyFill="1" applyBorder="1" applyAlignment="1" applyProtection="1">
      <alignment horizontal="right"/>
    </xf>
    <xf numFmtId="164" fontId="1" fillId="4" borderId="13" xfId="0" applyNumberFormat="1" applyFont="1" applyFill="1" applyBorder="1" applyAlignment="1" applyProtection="1">
      <alignment horizontal="center" wrapText="1"/>
    </xf>
    <xf numFmtId="0" fontId="0" fillId="0" borderId="5" xfId="0" applyBorder="1" applyAlignment="1" applyProtection="1">
      <alignment horizontal="center" wrapText="1"/>
    </xf>
    <xf numFmtId="0" fontId="1" fillId="0" borderId="7" xfId="0" applyFont="1" applyBorder="1" applyAlignment="1" applyProtection="1">
      <alignment horizontal="center" wrapText="1"/>
    </xf>
    <xf numFmtId="164" fontId="0" fillId="0" borderId="2" xfId="0" applyNumberFormat="1" applyBorder="1" applyAlignment="1" applyProtection="1">
      <alignment horizontal="center" wrapText="1"/>
    </xf>
    <xf numFmtId="164" fontId="0" fillId="0" borderId="4" xfId="0" applyNumberFormat="1" applyBorder="1" applyAlignment="1" applyProtection="1">
      <alignment horizontal="center" wrapText="1"/>
    </xf>
    <xf numFmtId="164" fontId="1" fillId="0" borderId="5" xfId="0" applyNumberFormat="1" applyFont="1" applyBorder="1" applyAlignment="1" applyProtection="1">
      <alignment horizontal="center" wrapText="1"/>
    </xf>
    <xf numFmtId="164" fontId="1" fillId="0" borderId="7" xfId="0" applyNumberFormat="1" applyFont="1" applyBorder="1" applyAlignment="1" applyProtection="1">
      <alignment horizontal="center" wrapText="1"/>
    </xf>
    <xf numFmtId="44" fontId="0" fillId="4" borderId="1" xfId="2" applyFont="1" applyFill="1" applyBorder="1" applyAlignment="1" applyProtection="1">
      <alignment horizontal="center" wrapText="1"/>
    </xf>
    <xf numFmtId="44" fontId="0" fillId="7" borderId="1" xfId="2" applyFont="1" applyFill="1" applyBorder="1" applyAlignment="1" applyProtection="1">
      <alignment horizontal="center" wrapText="1"/>
    </xf>
    <xf numFmtId="44" fontId="0" fillId="6" borderId="1" xfId="2" applyFont="1" applyFill="1" applyBorder="1" applyAlignment="1" applyProtection="1">
      <alignment horizontal="center" wrapText="1"/>
    </xf>
    <xf numFmtId="44" fontId="0" fillId="3" borderId="1" xfId="2" applyFont="1" applyFill="1" applyBorder="1" applyAlignment="1" applyProtection="1">
      <alignment horizontal="center" wrapText="1"/>
      <protection locked="0"/>
    </xf>
    <xf numFmtId="44" fontId="0" fillId="3" borderId="6" xfId="2" applyFont="1" applyFill="1" applyBorder="1" applyAlignment="1" applyProtection="1">
      <alignment horizontal="center" wrapText="1"/>
      <protection locked="0"/>
    </xf>
    <xf numFmtId="44" fontId="1" fillId="4" borderId="8" xfId="2" applyFont="1" applyFill="1" applyBorder="1" applyAlignment="1" applyProtection="1">
      <alignment horizontal="center" wrapText="1"/>
    </xf>
    <xf numFmtId="44" fontId="1" fillId="7" borderId="8" xfId="2" applyFont="1" applyFill="1" applyBorder="1" applyAlignment="1" applyProtection="1">
      <alignment horizontal="center" wrapText="1"/>
    </xf>
    <xf numFmtId="44" fontId="1" fillId="6" borderId="8" xfId="2" applyFont="1" applyFill="1" applyBorder="1" applyAlignment="1" applyProtection="1">
      <alignment horizontal="center" wrapText="1"/>
    </xf>
    <xf numFmtId="44" fontId="0" fillId="0" borderId="1" xfId="2" applyFont="1" applyBorder="1" applyAlignment="1" applyProtection="1">
      <alignment horizontal="center" wrapText="1"/>
    </xf>
    <xf numFmtId="44" fontId="0" fillId="0" borderId="6" xfId="2" applyFont="1" applyBorder="1" applyAlignment="1" applyProtection="1">
      <alignment horizontal="center" wrapText="1"/>
    </xf>
    <xf numFmtId="44" fontId="1" fillId="0" borderId="8" xfId="2" applyFont="1" applyBorder="1" applyAlignment="1" applyProtection="1">
      <alignment horizontal="center" wrapText="1"/>
    </xf>
    <xf numFmtId="44" fontId="1" fillId="0" borderId="9" xfId="2" applyFont="1" applyBorder="1" applyAlignment="1" applyProtection="1">
      <alignment horizontal="center" wrapText="1"/>
    </xf>
    <xf numFmtId="44" fontId="1" fillId="0" borderId="8" xfId="2" applyFont="1" applyFill="1" applyBorder="1" applyAlignment="1" applyProtection="1">
      <alignment horizontal="center" wrapText="1"/>
    </xf>
    <xf numFmtId="44" fontId="1" fillId="0" borderId="9" xfId="2" applyFont="1" applyFill="1" applyBorder="1" applyAlignment="1" applyProtection="1">
      <alignment horizontal="center" wrapText="1"/>
    </xf>
    <xf numFmtId="0" fontId="0" fillId="5" borderId="22" xfId="0" applyFont="1" applyFill="1" applyBorder="1" applyAlignment="1" applyProtection="1">
      <alignment horizontal="center" wrapText="1"/>
    </xf>
    <xf numFmtId="0" fontId="0" fillId="5" borderId="23" xfId="0" applyFont="1" applyFill="1" applyBorder="1" applyAlignment="1" applyProtection="1">
      <alignment wrapText="1"/>
    </xf>
    <xf numFmtId="0" fontId="0" fillId="5" borderId="24" xfId="0" applyFont="1" applyFill="1" applyBorder="1" applyAlignment="1" applyProtection="1">
      <alignment wrapText="1"/>
    </xf>
    <xf numFmtId="0" fontId="0" fillId="0" borderId="22" xfId="0" applyFont="1" applyBorder="1" applyAlignment="1" applyProtection="1">
      <alignment wrapText="1"/>
    </xf>
    <xf numFmtId="0" fontId="0" fillId="0" borderId="23" xfId="0" applyFont="1" applyBorder="1" applyAlignment="1" applyProtection="1">
      <alignment wrapText="1"/>
    </xf>
    <xf numFmtId="0" fontId="0" fillId="0" borderId="24" xfId="0" applyFont="1" applyBorder="1" applyAlignment="1" applyProtection="1">
      <alignment wrapText="1"/>
    </xf>
    <xf numFmtId="0" fontId="0" fillId="0" borderId="0" xfId="0" applyBorder="1" applyAlignment="1" applyProtection="1">
      <alignment wrapText="1"/>
    </xf>
    <xf numFmtId="0" fontId="1" fillId="0" borderId="25" xfId="0" applyFont="1" applyFill="1" applyBorder="1" applyAlignment="1" applyProtection="1">
      <alignment horizontal="center" wrapText="1"/>
    </xf>
    <xf numFmtId="0" fontId="0" fillId="0" borderId="25" xfId="0" applyFont="1" applyFill="1" applyBorder="1" applyAlignment="1" applyProtection="1">
      <alignment horizontal="center" wrapText="1"/>
    </xf>
    <xf numFmtId="0" fontId="0" fillId="0" borderId="25" xfId="0" applyFont="1" applyBorder="1" applyAlignment="1" applyProtection="1">
      <alignment horizontal="center" wrapText="1"/>
    </xf>
    <xf numFmtId="0" fontId="1" fillId="2" borderId="2" xfId="0" applyFont="1" applyFill="1" applyBorder="1" applyAlignment="1" applyProtection="1">
      <alignment horizontal="center" wrapText="1"/>
    </xf>
    <xf numFmtId="164" fontId="1" fillId="2" borderId="4" xfId="0" applyNumberFormat="1" applyFont="1" applyFill="1" applyBorder="1" applyAlignment="1" applyProtection="1">
      <alignment horizontal="center" wrapText="1"/>
    </xf>
    <xf numFmtId="0" fontId="1" fillId="2" borderId="21" xfId="0" applyFont="1" applyFill="1" applyBorder="1" applyAlignment="1" applyProtection="1">
      <alignment horizontal="center" wrapText="1"/>
    </xf>
    <xf numFmtId="164" fontId="1" fillId="2" borderId="19" xfId="0" applyNumberFormat="1" applyFont="1" applyFill="1" applyBorder="1" applyAlignment="1" applyProtection="1">
      <alignment horizontal="center" wrapText="1"/>
    </xf>
    <xf numFmtId="0" fontId="1" fillId="2" borderId="19" xfId="0" applyFont="1" applyFill="1" applyBorder="1" applyAlignment="1" applyProtection="1">
      <alignment horizontal="center" wrapText="1"/>
    </xf>
    <xf numFmtId="164" fontId="1" fillId="2" borderId="20" xfId="0" applyNumberFormat="1" applyFont="1" applyFill="1" applyBorder="1" applyAlignment="1" applyProtection="1">
      <alignment horizontal="center" wrapText="1"/>
    </xf>
    <xf numFmtId="0" fontId="0" fillId="0" borderId="0" xfId="0" applyFont="1" applyFill="1" applyBorder="1" applyAlignment="1" applyProtection="1">
      <alignment horizontal="center" wrapText="1"/>
    </xf>
    <xf numFmtId="0" fontId="0" fillId="3" borderId="0" xfId="0" applyFont="1" applyFill="1" applyAlignment="1" applyProtection="1">
      <alignment horizontal="center" wrapText="1"/>
    </xf>
    <xf numFmtId="0" fontId="1" fillId="0" borderId="0" xfId="0" applyFont="1" applyBorder="1" applyAlignment="1" applyProtection="1">
      <alignment horizontal="center" vertical="center" wrapText="1"/>
    </xf>
    <xf numFmtId="164" fontId="0" fillId="6" borderId="16" xfId="0" applyNumberFormat="1" applyFill="1" applyBorder="1" applyAlignment="1" applyProtection="1">
      <alignment horizontal="center" wrapText="1"/>
    </xf>
    <xf numFmtId="164" fontId="0" fillId="6" borderId="17" xfId="0" applyNumberFormat="1" applyFill="1" applyBorder="1" applyAlignment="1" applyProtection="1">
      <alignment horizontal="center" wrapText="1"/>
    </xf>
    <xf numFmtId="164" fontId="1" fillId="0" borderId="0" xfId="0" applyNumberFormat="1" applyFont="1" applyAlignment="1" applyProtection="1">
      <alignment horizont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9"/>
  <sheetViews>
    <sheetView tabSelected="1" view="pageBreakPreview" zoomScale="90" zoomScaleNormal="100" zoomScaleSheetLayoutView="90" workbookViewId="0">
      <selection activeCell="I2" sqref="I2"/>
    </sheetView>
  </sheetViews>
  <sheetFormatPr defaultColWidth="8.85546875" defaultRowHeight="15" x14ac:dyDescent="0.25"/>
  <cols>
    <col min="1" max="1" width="3.7109375" style="9" bestFit="1" customWidth="1"/>
    <col min="2" max="2" width="25.28515625" style="10" customWidth="1"/>
    <col min="3" max="3" width="14.42578125" style="40" bestFit="1" customWidth="1"/>
    <col min="4" max="4" width="18" style="11" customWidth="1"/>
    <col min="5" max="5" width="11.140625" style="42" customWidth="1"/>
    <col min="6" max="6" width="11.140625" style="18" customWidth="1"/>
    <col min="7" max="9" width="11.140625" style="11" customWidth="1"/>
    <col min="10" max="10" width="14" style="11" customWidth="1"/>
    <col min="11" max="11" width="13.140625" style="47" customWidth="1"/>
    <col min="12" max="12" width="4.140625" style="8" customWidth="1"/>
    <col min="13" max="16384" width="8.85546875" style="9"/>
  </cols>
  <sheetData>
    <row r="1" spans="1:12" s="4" customFormat="1" ht="48.75" x14ac:dyDescent="0.35">
      <c r="B1" s="16" t="s">
        <v>0</v>
      </c>
      <c r="C1" s="48" t="s">
        <v>29</v>
      </c>
      <c r="D1" s="1" t="s">
        <v>7</v>
      </c>
      <c r="E1" s="49" t="s">
        <v>6</v>
      </c>
      <c r="F1" s="44" t="s">
        <v>4</v>
      </c>
      <c r="G1" s="1" t="s">
        <v>5</v>
      </c>
      <c r="H1" s="1" t="s">
        <v>2</v>
      </c>
      <c r="I1" s="1" t="s">
        <v>3</v>
      </c>
      <c r="J1" s="1" t="s">
        <v>21</v>
      </c>
      <c r="K1" s="52" t="s">
        <v>20</v>
      </c>
    </row>
    <row r="2" spans="1:12" s="5" customFormat="1" ht="84" x14ac:dyDescent="0.35">
      <c r="B2" s="55" t="s">
        <v>22</v>
      </c>
      <c r="C2" s="38" t="s">
        <v>18</v>
      </c>
      <c r="D2" s="2" t="s">
        <v>7</v>
      </c>
      <c r="E2" s="41" t="s">
        <v>1</v>
      </c>
      <c r="F2" s="17" t="s">
        <v>1</v>
      </c>
      <c r="G2" s="2" t="s">
        <v>1</v>
      </c>
      <c r="H2" s="2" t="s">
        <v>1</v>
      </c>
      <c r="I2" s="2" t="s">
        <v>1</v>
      </c>
      <c r="J2" s="43"/>
      <c r="K2" s="53" t="s">
        <v>1</v>
      </c>
    </row>
    <row r="3" spans="1:12" s="7" customFormat="1" x14ac:dyDescent="0.25">
      <c r="A3" s="6"/>
      <c r="B3" s="64" t="s">
        <v>28</v>
      </c>
      <c r="C3" s="82">
        <v>16.53</v>
      </c>
      <c r="D3" s="66">
        <v>1.2990600000000001</v>
      </c>
      <c r="E3" s="67">
        <f t="shared" ref="E3:E36" si="0">SUM(C3*D3)</f>
        <v>21.473461800000003</v>
      </c>
      <c r="F3" s="68">
        <f>SUM(E3*0.85)</f>
        <v>18.252442530000003</v>
      </c>
      <c r="G3" s="68">
        <f>SUM(E3*0.8)</f>
        <v>17.178769440000003</v>
      </c>
      <c r="H3" s="68">
        <f>SUM(E3*0.75)</f>
        <v>16.105096350000004</v>
      </c>
      <c r="I3" s="68">
        <f>SUM(E3*0.7)</f>
        <v>15.03142326</v>
      </c>
      <c r="J3" s="69">
        <f>1-(K3/E3)</f>
        <v>0.2083251336773283</v>
      </c>
      <c r="K3" s="70">
        <v>17</v>
      </c>
      <c r="L3" s="6"/>
    </row>
    <row r="4" spans="1:12" s="7" customFormat="1" x14ac:dyDescent="0.25">
      <c r="A4" s="6"/>
      <c r="B4" s="64" t="s">
        <v>9</v>
      </c>
      <c r="C4" s="65">
        <v>52</v>
      </c>
      <c r="D4" s="66">
        <v>1.16849</v>
      </c>
      <c r="E4" s="67">
        <f t="shared" si="0"/>
        <v>60.761479999999999</v>
      </c>
      <c r="F4" s="68">
        <f t="shared" ref="F4:F36" si="1">SUM(E4*0.85)</f>
        <v>51.647258000000001</v>
      </c>
      <c r="G4" s="68">
        <f t="shared" ref="G4:G36" si="2">SUM(E4*0.8)</f>
        <v>48.609183999999999</v>
      </c>
      <c r="H4" s="68">
        <f t="shared" ref="H4:H36" si="3">SUM(E4*0.75)</f>
        <v>45.571109999999997</v>
      </c>
      <c r="I4" s="68">
        <f t="shared" ref="I4:I36" si="4">SUM(E4*0.7)</f>
        <v>42.533035999999996</v>
      </c>
      <c r="J4" s="69">
        <f t="shared" ref="J4:J36" si="5">1-(K4/E4)</f>
        <v>0.21002582557238569</v>
      </c>
      <c r="K4" s="70">
        <v>48</v>
      </c>
      <c r="L4" s="6"/>
    </row>
    <row r="5" spans="1:12" s="7" customFormat="1" x14ac:dyDescent="0.25">
      <c r="A5" s="6"/>
      <c r="B5" s="64" t="s">
        <v>19</v>
      </c>
      <c r="C5" s="71">
        <v>66</v>
      </c>
      <c r="D5" s="66">
        <v>0.72395500000000002</v>
      </c>
      <c r="E5" s="67">
        <f t="shared" si="0"/>
        <v>47.781030000000001</v>
      </c>
      <c r="F5" s="68">
        <f t="shared" si="1"/>
        <v>40.613875499999999</v>
      </c>
      <c r="G5" s="68">
        <f t="shared" si="2"/>
        <v>38.224824000000005</v>
      </c>
      <c r="H5" s="68">
        <f t="shared" si="3"/>
        <v>35.835772500000004</v>
      </c>
      <c r="I5" s="68">
        <f t="shared" si="4"/>
        <v>33.446720999999997</v>
      </c>
      <c r="J5" s="69">
        <f t="shared" si="5"/>
        <v>0.20470529831608908</v>
      </c>
      <c r="K5" s="70">
        <v>38</v>
      </c>
      <c r="L5" s="6"/>
    </row>
    <row r="6" spans="1:12" ht="15.75" thickBot="1" x14ac:dyDescent="0.3">
      <c r="B6" s="72" t="s">
        <v>23</v>
      </c>
      <c r="C6" s="73">
        <v>66</v>
      </c>
      <c r="D6" s="74">
        <v>1</v>
      </c>
      <c r="E6" s="75">
        <f t="shared" si="0"/>
        <v>66</v>
      </c>
      <c r="F6" s="76">
        <f t="shared" si="1"/>
        <v>56.1</v>
      </c>
      <c r="G6" s="76">
        <f t="shared" si="2"/>
        <v>52.800000000000004</v>
      </c>
      <c r="H6" s="76">
        <f t="shared" si="3"/>
        <v>49.5</v>
      </c>
      <c r="I6" s="76">
        <f t="shared" si="4"/>
        <v>46.199999999999996</v>
      </c>
      <c r="J6" s="85">
        <f t="shared" si="5"/>
        <v>0.21212121212121215</v>
      </c>
      <c r="K6" s="77">
        <v>52</v>
      </c>
    </row>
    <row r="7" spans="1:12" x14ac:dyDescent="0.25">
      <c r="A7" s="8">
        <v>1</v>
      </c>
      <c r="B7" s="86"/>
      <c r="C7" s="87"/>
      <c r="D7" s="88"/>
      <c r="E7" s="89">
        <f t="shared" si="0"/>
        <v>0</v>
      </c>
      <c r="F7" s="90">
        <f t="shared" si="1"/>
        <v>0</v>
      </c>
      <c r="G7" s="90">
        <f t="shared" si="2"/>
        <v>0</v>
      </c>
      <c r="H7" s="90">
        <f t="shared" si="3"/>
        <v>0</v>
      </c>
      <c r="I7" s="104">
        <f t="shared" si="4"/>
        <v>0</v>
      </c>
      <c r="J7" s="107" t="e">
        <f t="shared" si="5"/>
        <v>#DIV/0!</v>
      </c>
      <c r="K7" s="91"/>
    </row>
    <row r="8" spans="1:12" x14ac:dyDescent="0.25">
      <c r="A8" s="8">
        <v>2</v>
      </c>
      <c r="B8" s="12"/>
      <c r="C8" s="39"/>
      <c r="D8" s="3"/>
      <c r="E8" s="83">
        <f t="shared" si="0"/>
        <v>0</v>
      </c>
      <c r="F8" s="84">
        <f t="shared" si="1"/>
        <v>0</v>
      </c>
      <c r="G8" s="84">
        <f t="shared" si="2"/>
        <v>0</v>
      </c>
      <c r="H8" s="84">
        <f t="shared" si="3"/>
        <v>0</v>
      </c>
      <c r="I8" s="105">
        <f t="shared" si="4"/>
        <v>0</v>
      </c>
      <c r="J8" s="108" t="e">
        <f t="shared" si="5"/>
        <v>#DIV/0!</v>
      </c>
      <c r="K8" s="54"/>
    </row>
    <row r="9" spans="1:12" x14ac:dyDescent="0.25">
      <c r="A9" s="8">
        <v>3</v>
      </c>
      <c r="B9" s="12"/>
      <c r="C9" s="39"/>
      <c r="D9" s="3"/>
      <c r="E9" s="83">
        <f t="shared" si="0"/>
        <v>0</v>
      </c>
      <c r="F9" s="84">
        <f t="shared" si="1"/>
        <v>0</v>
      </c>
      <c r="G9" s="84">
        <f t="shared" si="2"/>
        <v>0</v>
      </c>
      <c r="H9" s="84">
        <f t="shared" si="3"/>
        <v>0</v>
      </c>
      <c r="I9" s="105">
        <f t="shared" si="4"/>
        <v>0</v>
      </c>
      <c r="J9" s="108" t="e">
        <f t="shared" si="5"/>
        <v>#DIV/0!</v>
      </c>
      <c r="K9" s="54"/>
    </row>
    <row r="10" spans="1:12" x14ac:dyDescent="0.25">
      <c r="A10" s="8">
        <v>4</v>
      </c>
      <c r="B10" s="12"/>
      <c r="C10" s="39"/>
      <c r="D10" s="3"/>
      <c r="E10" s="83">
        <f t="shared" si="0"/>
        <v>0</v>
      </c>
      <c r="F10" s="84">
        <f t="shared" si="1"/>
        <v>0</v>
      </c>
      <c r="G10" s="84">
        <f t="shared" si="2"/>
        <v>0</v>
      </c>
      <c r="H10" s="84">
        <f t="shared" si="3"/>
        <v>0</v>
      </c>
      <c r="I10" s="105">
        <f t="shared" si="4"/>
        <v>0</v>
      </c>
      <c r="J10" s="108" t="e">
        <f t="shared" si="5"/>
        <v>#DIV/0!</v>
      </c>
      <c r="K10" s="54"/>
    </row>
    <row r="11" spans="1:12" x14ac:dyDescent="0.25">
      <c r="A11" s="8">
        <v>5</v>
      </c>
      <c r="B11" s="12"/>
      <c r="C11" s="39"/>
      <c r="D11" s="3"/>
      <c r="E11" s="83">
        <f t="shared" si="0"/>
        <v>0</v>
      </c>
      <c r="F11" s="84">
        <f t="shared" si="1"/>
        <v>0</v>
      </c>
      <c r="G11" s="84">
        <f t="shared" si="2"/>
        <v>0</v>
      </c>
      <c r="H11" s="84">
        <f t="shared" si="3"/>
        <v>0</v>
      </c>
      <c r="I11" s="105">
        <f t="shared" si="4"/>
        <v>0</v>
      </c>
      <c r="J11" s="108" t="e">
        <f t="shared" si="5"/>
        <v>#DIV/0!</v>
      </c>
      <c r="K11" s="54"/>
    </row>
    <row r="12" spans="1:12" x14ac:dyDescent="0.25">
      <c r="A12" s="8">
        <v>6</v>
      </c>
      <c r="B12" s="12"/>
      <c r="C12" s="39"/>
      <c r="D12" s="3"/>
      <c r="E12" s="83">
        <f t="shared" si="0"/>
        <v>0</v>
      </c>
      <c r="F12" s="84">
        <f t="shared" si="1"/>
        <v>0</v>
      </c>
      <c r="G12" s="84">
        <f t="shared" si="2"/>
        <v>0</v>
      </c>
      <c r="H12" s="84">
        <f t="shared" si="3"/>
        <v>0</v>
      </c>
      <c r="I12" s="105">
        <f t="shared" si="4"/>
        <v>0</v>
      </c>
      <c r="J12" s="108" t="e">
        <f t="shared" si="5"/>
        <v>#DIV/0!</v>
      </c>
      <c r="K12" s="54"/>
    </row>
    <row r="13" spans="1:12" x14ac:dyDescent="0.25">
      <c r="A13" s="8">
        <v>7</v>
      </c>
      <c r="B13" s="12"/>
      <c r="C13" s="39"/>
      <c r="D13" s="3"/>
      <c r="E13" s="83">
        <f t="shared" si="0"/>
        <v>0</v>
      </c>
      <c r="F13" s="84">
        <f t="shared" si="1"/>
        <v>0</v>
      </c>
      <c r="G13" s="84">
        <f t="shared" si="2"/>
        <v>0</v>
      </c>
      <c r="H13" s="84">
        <f t="shared" si="3"/>
        <v>0</v>
      </c>
      <c r="I13" s="105">
        <f t="shared" si="4"/>
        <v>0</v>
      </c>
      <c r="J13" s="108" t="e">
        <f t="shared" si="5"/>
        <v>#DIV/0!</v>
      </c>
      <c r="K13" s="54"/>
    </row>
    <row r="14" spans="1:12" x14ac:dyDescent="0.25">
      <c r="A14" s="8">
        <v>8</v>
      </c>
      <c r="B14" s="12"/>
      <c r="C14" s="39"/>
      <c r="D14" s="3"/>
      <c r="E14" s="83">
        <f t="shared" si="0"/>
        <v>0</v>
      </c>
      <c r="F14" s="84">
        <f t="shared" si="1"/>
        <v>0</v>
      </c>
      <c r="G14" s="84">
        <f t="shared" si="2"/>
        <v>0</v>
      </c>
      <c r="H14" s="84">
        <f t="shared" si="3"/>
        <v>0</v>
      </c>
      <c r="I14" s="105">
        <f t="shared" si="4"/>
        <v>0</v>
      </c>
      <c r="J14" s="108" t="e">
        <f t="shared" si="5"/>
        <v>#DIV/0!</v>
      </c>
      <c r="K14" s="54"/>
    </row>
    <row r="15" spans="1:12" x14ac:dyDescent="0.25">
      <c r="A15" s="8">
        <v>9</v>
      </c>
      <c r="B15" s="12"/>
      <c r="C15" s="39"/>
      <c r="D15" s="3"/>
      <c r="E15" s="83">
        <f t="shared" si="0"/>
        <v>0</v>
      </c>
      <c r="F15" s="84">
        <f t="shared" si="1"/>
        <v>0</v>
      </c>
      <c r="G15" s="84">
        <f t="shared" si="2"/>
        <v>0</v>
      </c>
      <c r="H15" s="84">
        <f t="shared" si="3"/>
        <v>0</v>
      </c>
      <c r="I15" s="105">
        <f t="shared" si="4"/>
        <v>0</v>
      </c>
      <c r="J15" s="108" t="e">
        <f t="shared" si="5"/>
        <v>#DIV/0!</v>
      </c>
      <c r="K15" s="54"/>
    </row>
    <row r="16" spans="1:12" x14ac:dyDescent="0.25">
      <c r="A16" s="8">
        <v>10</v>
      </c>
      <c r="B16" s="12"/>
      <c r="C16" s="39"/>
      <c r="D16" s="3"/>
      <c r="E16" s="83">
        <f t="shared" si="0"/>
        <v>0</v>
      </c>
      <c r="F16" s="84">
        <f t="shared" si="1"/>
        <v>0</v>
      </c>
      <c r="G16" s="84">
        <f t="shared" si="2"/>
        <v>0</v>
      </c>
      <c r="H16" s="84">
        <f t="shared" si="3"/>
        <v>0</v>
      </c>
      <c r="I16" s="105">
        <f t="shared" si="4"/>
        <v>0</v>
      </c>
      <c r="J16" s="108" t="e">
        <f t="shared" si="5"/>
        <v>#DIV/0!</v>
      </c>
      <c r="K16" s="54"/>
    </row>
    <row r="17" spans="1:11" x14ac:dyDescent="0.25">
      <c r="A17" s="8">
        <v>11</v>
      </c>
      <c r="B17" s="12"/>
      <c r="C17" s="39"/>
      <c r="D17" s="3"/>
      <c r="E17" s="83">
        <f t="shared" si="0"/>
        <v>0</v>
      </c>
      <c r="F17" s="84">
        <f t="shared" si="1"/>
        <v>0</v>
      </c>
      <c r="G17" s="84">
        <f t="shared" si="2"/>
        <v>0</v>
      </c>
      <c r="H17" s="84">
        <f t="shared" si="3"/>
        <v>0</v>
      </c>
      <c r="I17" s="105">
        <f t="shared" si="4"/>
        <v>0</v>
      </c>
      <c r="J17" s="108" t="e">
        <f t="shared" si="5"/>
        <v>#DIV/0!</v>
      </c>
      <c r="K17" s="54"/>
    </row>
    <row r="18" spans="1:11" x14ac:dyDescent="0.25">
      <c r="A18" s="8">
        <v>12</v>
      </c>
      <c r="B18" s="12"/>
      <c r="C18" s="39"/>
      <c r="D18" s="3"/>
      <c r="E18" s="83">
        <f t="shared" si="0"/>
        <v>0</v>
      </c>
      <c r="F18" s="84">
        <f t="shared" si="1"/>
        <v>0</v>
      </c>
      <c r="G18" s="84">
        <f t="shared" si="2"/>
        <v>0</v>
      </c>
      <c r="H18" s="84">
        <f t="shared" si="3"/>
        <v>0</v>
      </c>
      <c r="I18" s="105">
        <f t="shared" si="4"/>
        <v>0</v>
      </c>
      <c r="J18" s="108" t="e">
        <f t="shared" si="5"/>
        <v>#DIV/0!</v>
      </c>
      <c r="K18" s="54"/>
    </row>
    <row r="19" spans="1:11" x14ac:dyDescent="0.25">
      <c r="A19" s="8">
        <v>13</v>
      </c>
      <c r="B19" s="12"/>
      <c r="C19" s="39"/>
      <c r="D19" s="3"/>
      <c r="E19" s="83">
        <f t="shared" si="0"/>
        <v>0</v>
      </c>
      <c r="F19" s="84">
        <f t="shared" si="1"/>
        <v>0</v>
      </c>
      <c r="G19" s="84">
        <f t="shared" si="2"/>
        <v>0</v>
      </c>
      <c r="H19" s="84">
        <f t="shared" si="3"/>
        <v>0</v>
      </c>
      <c r="I19" s="105">
        <f t="shared" si="4"/>
        <v>0</v>
      </c>
      <c r="J19" s="108" t="e">
        <f t="shared" si="5"/>
        <v>#DIV/0!</v>
      </c>
      <c r="K19" s="54"/>
    </row>
    <row r="20" spans="1:11" x14ac:dyDescent="0.25">
      <c r="A20" s="8">
        <v>14</v>
      </c>
      <c r="B20" s="12"/>
      <c r="C20" s="39"/>
      <c r="D20" s="3"/>
      <c r="E20" s="83">
        <f t="shared" si="0"/>
        <v>0</v>
      </c>
      <c r="F20" s="84">
        <f t="shared" si="1"/>
        <v>0</v>
      </c>
      <c r="G20" s="84">
        <f t="shared" si="2"/>
        <v>0</v>
      </c>
      <c r="H20" s="84">
        <f t="shared" si="3"/>
        <v>0</v>
      </c>
      <c r="I20" s="105">
        <f t="shared" si="4"/>
        <v>0</v>
      </c>
      <c r="J20" s="108" t="e">
        <f t="shared" si="5"/>
        <v>#DIV/0!</v>
      </c>
      <c r="K20" s="54"/>
    </row>
    <row r="21" spans="1:11" x14ac:dyDescent="0.25">
      <c r="A21" s="8">
        <v>15</v>
      </c>
      <c r="B21" s="12"/>
      <c r="C21" s="39"/>
      <c r="D21" s="3"/>
      <c r="E21" s="83">
        <f t="shared" si="0"/>
        <v>0</v>
      </c>
      <c r="F21" s="84">
        <f t="shared" si="1"/>
        <v>0</v>
      </c>
      <c r="G21" s="84">
        <f t="shared" si="2"/>
        <v>0</v>
      </c>
      <c r="H21" s="84">
        <f t="shared" si="3"/>
        <v>0</v>
      </c>
      <c r="I21" s="105">
        <f t="shared" si="4"/>
        <v>0</v>
      </c>
      <c r="J21" s="108" t="e">
        <f t="shared" si="5"/>
        <v>#DIV/0!</v>
      </c>
      <c r="K21" s="54"/>
    </row>
    <row r="22" spans="1:11" x14ac:dyDescent="0.25">
      <c r="A22" s="8">
        <v>16</v>
      </c>
      <c r="B22" s="12"/>
      <c r="C22" s="39"/>
      <c r="D22" s="3"/>
      <c r="E22" s="83">
        <f t="shared" si="0"/>
        <v>0</v>
      </c>
      <c r="F22" s="84">
        <f t="shared" si="1"/>
        <v>0</v>
      </c>
      <c r="G22" s="84">
        <f t="shared" si="2"/>
        <v>0</v>
      </c>
      <c r="H22" s="84">
        <f t="shared" si="3"/>
        <v>0</v>
      </c>
      <c r="I22" s="105">
        <f t="shared" si="4"/>
        <v>0</v>
      </c>
      <c r="J22" s="108" t="e">
        <f t="shared" si="5"/>
        <v>#DIV/0!</v>
      </c>
      <c r="K22" s="54"/>
    </row>
    <row r="23" spans="1:11" x14ac:dyDescent="0.25">
      <c r="A23" s="8">
        <v>17</v>
      </c>
      <c r="B23" s="12"/>
      <c r="C23" s="39"/>
      <c r="D23" s="3"/>
      <c r="E23" s="83">
        <f t="shared" si="0"/>
        <v>0</v>
      </c>
      <c r="F23" s="84">
        <f t="shared" si="1"/>
        <v>0</v>
      </c>
      <c r="G23" s="84">
        <f t="shared" si="2"/>
        <v>0</v>
      </c>
      <c r="H23" s="84">
        <f t="shared" si="3"/>
        <v>0</v>
      </c>
      <c r="I23" s="105">
        <f t="shared" si="4"/>
        <v>0</v>
      </c>
      <c r="J23" s="108" t="e">
        <f t="shared" si="5"/>
        <v>#DIV/0!</v>
      </c>
      <c r="K23" s="54"/>
    </row>
    <row r="24" spans="1:11" x14ac:dyDescent="0.25">
      <c r="A24" s="8">
        <v>18</v>
      </c>
      <c r="B24" s="12"/>
      <c r="C24" s="39"/>
      <c r="D24" s="3"/>
      <c r="E24" s="83">
        <f t="shared" si="0"/>
        <v>0</v>
      </c>
      <c r="F24" s="84">
        <f t="shared" si="1"/>
        <v>0</v>
      </c>
      <c r="G24" s="84">
        <f t="shared" si="2"/>
        <v>0</v>
      </c>
      <c r="H24" s="84">
        <f t="shared" si="3"/>
        <v>0</v>
      </c>
      <c r="I24" s="105">
        <f t="shared" si="4"/>
        <v>0</v>
      </c>
      <c r="J24" s="108" t="e">
        <f t="shared" si="5"/>
        <v>#DIV/0!</v>
      </c>
      <c r="K24" s="54"/>
    </row>
    <row r="25" spans="1:11" x14ac:dyDescent="0.25">
      <c r="A25" s="8">
        <v>19</v>
      </c>
      <c r="B25" s="12"/>
      <c r="C25" s="39"/>
      <c r="D25" s="3"/>
      <c r="E25" s="83">
        <f t="shared" si="0"/>
        <v>0</v>
      </c>
      <c r="F25" s="84">
        <f t="shared" si="1"/>
        <v>0</v>
      </c>
      <c r="G25" s="84">
        <f t="shared" si="2"/>
        <v>0</v>
      </c>
      <c r="H25" s="84">
        <f t="shared" si="3"/>
        <v>0</v>
      </c>
      <c r="I25" s="105">
        <f t="shared" si="4"/>
        <v>0</v>
      </c>
      <c r="J25" s="108" t="e">
        <f t="shared" si="5"/>
        <v>#DIV/0!</v>
      </c>
      <c r="K25" s="54"/>
    </row>
    <row r="26" spans="1:11" x14ac:dyDescent="0.25">
      <c r="A26" s="8">
        <v>20</v>
      </c>
      <c r="B26" s="12"/>
      <c r="C26" s="39"/>
      <c r="D26" s="3"/>
      <c r="E26" s="83">
        <f t="shared" si="0"/>
        <v>0</v>
      </c>
      <c r="F26" s="84">
        <f t="shared" si="1"/>
        <v>0</v>
      </c>
      <c r="G26" s="84">
        <f t="shared" si="2"/>
        <v>0</v>
      </c>
      <c r="H26" s="84">
        <f t="shared" si="3"/>
        <v>0</v>
      </c>
      <c r="I26" s="105">
        <f t="shared" si="4"/>
        <v>0</v>
      </c>
      <c r="J26" s="108" t="e">
        <f t="shared" si="5"/>
        <v>#DIV/0!</v>
      </c>
      <c r="K26" s="54"/>
    </row>
    <row r="27" spans="1:11" x14ac:dyDescent="0.25">
      <c r="A27" s="8">
        <v>21</v>
      </c>
      <c r="B27" s="12"/>
      <c r="C27" s="39"/>
      <c r="D27" s="3"/>
      <c r="E27" s="83">
        <f t="shared" si="0"/>
        <v>0</v>
      </c>
      <c r="F27" s="84">
        <f t="shared" si="1"/>
        <v>0</v>
      </c>
      <c r="G27" s="84">
        <f t="shared" si="2"/>
        <v>0</v>
      </c>
      <c r="H27" s="84">
        <f t="shared" si="3"/>
        <v>0</v>
      </c>
      <c r="I27" s="105">
        <f t="shared" si="4"/>
        <v>0</v>
      </c>
      <c r="J27" s="108" t="e">
        <f t="shared" si="5"/>
        <v>#DIV/0!</v>
      </c>
      <c r="K27" s="54"/>
    </row>
    <row r="28" spans="1:11" x14ac:dyDescent="0.25">
      <c r="A28" s="8">
        <v>22</v>
      </c>
      <c r="B28" s="12"/>
      <c r="C28" s="39"/>
      <c r="D28" s="3"/>
      <c r="E28" s="83">
        <f t="shared" si="0"/>
        <v>0</v>
      </c>
      <c r="F28" s="84">
        <f t="shared" si="1"/>
        <v>0</v>
      </c>
      <c r="G28" s="84">
        <f t="shared" si="2"/>
        <v>0</v>
      </c>
      <c r="H28" s="84">
        <f t="shared" si="3"/>
        <v>0</v>
      </c>
      <c r="I28" s="105">
        <f t="shared" si="4"/>
        <v>0</v>
      </c>
      <c r="J28" s="108" t="e">
        <f t="shared" si="5"/>
        <v>#DIV/0!</v>
      </c>
      <c r="K28" s="54"/>
    </row>
    <row r="29" spans="1:11" x14ac:dyDescent="0.25">
      <c r="A29" s="8">
        <v>23</v>
      </c>
      <c r="B29" s="12"/>
      <c r="C29" s="39"/>
      <c r="D29" s="3"/>
      <c r="E29" s="83">
        <f t="shared" si="0"/>
        <v>0</v>
      </c>
      <c r="F29" s="84">
        <f t="shared" si="1"/>
        <v>0</v>
      </c>
      <c r="G29" s="84">
        <f t="shared" si="2"/>
        <v>0</v>
      </c>
      <c r="H29" s="84">
        <f t="shared" si="3"/>
        <v>0</v>
      </c>
      <c r="I29" s="105">
        <f t="shared" si="4"/>
        <v>0</v>
      </c>
      <c r="J29" s="108" t="e">
        <f t="shared" si="5"/>
        <v>#DIV/0!</v>
      </c>
      <c r="K29" s="54"/>
    </row>
    <row r="30" spans="1:11" x14ac:dyDescent="0.25">
      <c r="A30" s="8">
        <v>24</v>
      </c>
      <c r="B30" s="12"/>
      <c r="C30" s="39"/>
      <c r="D30" s="3"/>
      <c r="E30" s="83">
        <f t="shared" si="0"/>
        <v>0</v>
      </c>
      <c r="F30" s="84">
        <f t="shared" si="1"/>
        <v>0</v>
      </c>
      <c r="G30" s="84">
        <f t="shared" si="2"/>
        <v>0</v>
      </c>
      <c r="H30" s="84">
        <f t="shared" si="3"/>
        <v>0</v>
      </c>
      <c r="I30" s="105">
        <f t="shared" si="4"/>
        <v>0</v>
      </c>
      <c r="J30" s="108" t="e">
        <f t="shared" si="5"/>
        <v>#DIV/0!</v>
      </c>
      <c r="K30" s="54"/>
    </row>
    <row r="31" spans="1:11" x14ac:dyDescent="0.25">
      <c r="A31" s="8">
        <v>25</v>
      </c>
      <c r="B31" s="12"/>
      <c r="C31" s="39"/>
      <c r="D31" s="3"/>
      <c r="E31" s="83">
        <f t="shared" si="0"/>
        <v>0</v>
      </c>
      <c r="F31" s="84">
        <f t="shared" si="1"/>
        <v>0</v>
      </c>
      <c r="G31" s="84">
        <f t="shared" si="2"/>
        <v>0</v>
      </c>
      <c r="H31" s="84">
        <f t="shared" si="3"/>
        <v>0</v>
      </c>
      <c r="I31" s="105">
        <f t="shared" si="4"/>
        <v>0</v>
      </c>
      <c r="J31" s="108" t="e">
        <f t="shared" si="5"/>
        <v>#DIV/0!</v>
      </c>
      <c r="K31" s="54"/>
    </row>
    <row r="32" spans="1:11" x14ac:dyDescent="0.25">
      <c r="A32" s="8">
        <v>26</v>
      </c>
      <c r="B32" s="12"/>
      <c r="C32" s="39"/>
      <c r="D32" s="3"/>
      <c r="E32" s="83">
        <f t="shared" si="0"/>
        <v>0</v>
      </c>
      <c r="F32" s="84">
        <f t="shared" si="1"/>
        <v>0</v>
      </c>
      <c r="G32" s="84">
        <f t="shared" si="2"/>
        <v>0</v>
      </c>
      <c r="H32" s="84">
        <f t="shared" si="3"/>
        <v>0</v>
      </c>
      <c r="I32" s="105">
        <f t="shared" si="4"/>
        <v>0</v>
      </c>
      <c r="J32" s="108" t="e">
        <f t="shared" si="5"/>
        <v>#DIV/0!</v>
      </c>
      <c r="K32" s="54"/>
    </row>
    <row r="33" spans="1:12" x14ac:dyDescent="0.25">
      <c r="A33" s="8">
        <v>27</v>
      </c>
      <c r="B33" s="12"/>
      <c r="C33" s="39"/>
      <c r="D33" s="3"/>
      <c r="E33" s="83">
        <f t="shared" si="0"/>
        <v>0</v>
      </c>
      <c r="F33" s="84">
        <f t="shared" si="1"/>
        <v>0</v>
      </c>
      <c r="G33" s="84">
        <f t="shared" si="2"/>
        <v>0</v>
      </c>
      <c r="H33" s="84">
        <f t="shared" si="3"/>
        <v>0</v>
      </c>
      <c r="I33" s="105">
        <f t="shared" si="4"/>
        <v>0</v>
      </c>
      <c r="J33" s="108" t="e">
        <f t="shared" si="5"/>
        <v>#DIV/0!</v>
      </c>
      <c r="K33" s="54"/>
    </row>
    <row r="34" spans="1:12" x14ac:dyDescent="0.25">
      <c r="A34" s="8">
        <v>28</v>
      </c>
      <c r="B34" s="12"/>
      <c r="C34" s="39"/>
      <c r="D34" s="3"/>
      <c r="E34" s="83">
        <f t="shared" si="0"/>
        <v>0</v>
      </c>
      <c r="F34" s="84">
        <f t="shared" si="1"/>
        <v>0</v>
      </c>
      <c r="G34" s="84">
        <f t="shared" si="2"/>
        <v>0</v>
      </c>
      <c r="H34" s="84">
        <f t="shared" si="3"/>
        <v>0</v>
      </c>
      <c r="I34" s="105">
        <f t="shared" si="4"/>
        <v>0</v>
      </c>
      <c r="J34" s="108" t="e">
        <f t="shared" si="5"/>
        <v>#DIV/0!</v>
      </c>
      <c r="K34" s="54"/>
    </row>
    <row r="35" spans="1:12" x14ac:dyDescent="0.25">
      <c r="A35" s="8">
        <v>29</v>
      </c>
      <c r="B35" s="12"/>
      <c r="C35" s="39"/>
      <c r="D35" s="3"/>
      <c r="E35" s="83">
        <f t="shared" si="0"/>
        <v>0</v>
      </c>
      <c r="F35" s="84">
        <f t="shared" si="1"/>
        <v>0</v>
      </c>
      <c r="G35" s="84">
        <f t="shared" si="2"/>
        <v>0</v>
      </c>
      <c r="H35" s="84">
        <f t="shared" si="3"/>
        <v>0</v>
      </c>
      <c r="I35" s="105">
        <f t="shared" si="4"/>
        <v>0</v>
      </c>
      <c r="J35" s="108" t="e">
        <f t="shared" si="5"/>
        <v>#DIV/0!</v>
      </c>
      <c r="K35" s="54"/>
    </row>
    <row r="36" spans="1:12" ht="15.75" thickBot="1" x14ac:dyDescent="0.3">
      <c r="A36" s="8">
        <v>30</v>
      </c>
      <c r="B36" s="50"/>
      <c r="C36" s="56"/>
      <c r="D36" s="51"/>
      <c r="E36" s="92">
        <f t="shared" si="0"/>
        <v>0</v>
      </c>
      <c r="F36" s="93">
        <f t="shared" si="1"/>
        <v>0</v>
      </c>
      <c r="G36" s="93">
        <f t="shared" si="2"/>
        <v>0</v>
      </c>
      <c r="H36" s="93">
        <f t="shared" si="3"/>
        <v>0</v>
      </c>
      <c r="I36" s="106">
        <f t="shared" si="4"/>
        <v>0</v>
      </c>
      <c r="J36" s="109" t="e">
        <f t="shared" si="5"/>
        <v>#DIV/0!</v>
      </c>
      <c r="K36" s="94"/>
    </row>
    <row r="37" spans="1:12" s="15" customFormat="1" x14ac:dyDescent="0.25">
      <c r="A37" s="14"/>
      <c r="B37" s="148" t="s">
        <v>10</v>
      </c>
      <c r="C37" s="148"/>
      <c r="D37" s="148"/>
      <c r="E37" s="148"/>
      <c r="F37" s="148"/>
      <c r="G37" s="148"/>
      <c r="H37" s="148"/>
      <c r="I37" s="148"/>
      <c r="J37" s="148"/>
      <c r="K37" s="148"/>
      <c r="L37" s="14"/>
    </row>
    <row r="38" spans="1:12" x14ac:dyDescent="0.25">
      <c r="B38" s="150" t="s">
        <v>11</v>
      </c>
      <c r="C38" s="150"/>
      <c r="D38" s="150"/>
      <c r="E38" s="150"/>
      <c r="F38" s="150"/>
      <c r="G38" s="150"/>
      <c r="H38" s="150"/>
      <c r="I38" s="150"/>
      <c r="J38" s="150"/>
      <c r="K38" s="150"/>
      <c r="L38" s="13"/>
    </row>
    <row r="39" spans="1:12" ht="30" customHeight="1" x14ac:dyDescent="0.25">
      <c r="B39" s="149" t="s">
        <v>41</v>
      </c>
      <c r="C39" s="149"/>
      <c r="D39" s="149"/>
      <c r="E39" s="149"/>
      <c r="F39" s="149"/>
      <c r="G39" s="149"/>
      <c r="H39" s="149"/>
      <c r="I39" s="149"/>
      <c r="J39" s="149"/>
      <c r="K39" s="149"/>
    </row>
  </sheetData>
  <sheetProtection algorithmName="SHA-512" hashValue="csUjVCB/b/EJoVlArYfQFIavKQpHIRID1/rLNfZqhliVgmz5HL4wr+YlTW8BzSw4ynhoBFSsftH6C9XlS1mdLA==" saltValue="hG2EVUhc4czjLTjDVZz71A==" spinCount="100000" sheet="1" objects="1" scenarios="1"/>
  <mergeCells count="3">
    <mergeCell ref="B37:K37"/>
    <mergeCell ref="B39:K39"/>
    <mergeCell ref="B38:K38"/>
  </mergeCells>
  <printOptions horizontalCentered="1"/>
  <pageMargins left="0.25" right="0.25" top="0.75" bottom="0.75" header="0.3" footer="0.3"/>
  <pageSetup scale="73" orientation="landscape" r:id="rId1"/>
  <headerFooter>
    <oddHeader>&amp;L&amp;F&amp;R&amp;A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38"/>
  <sheetViews>
    <sheetView workbookViewId="0">
      <selection activeCell="G1" sqref="G1"/>
    </sheetView>
  </sheetViews>
  <sheetFormatPr defaultRowHeight="15" x14ac:dyDescent="0.25"/>
  <cols>
    <col min="1" max="1" width="3" style="138" bestFit="1" customWidth="1"/>
    <col min="2" max="2" width="18" style="21" customWidth="1"/>
    <col min="3" max="3" width="13.42578125" style="19" customWidth="1"/>
    <col min="4" max="4" width="8.85546875" style="19"/>
    <col min="5" max="5" width="14.7109375" style="19" customWidth="1"/>
    <col min="6" max="6" width="11.7109375" style="19" customWidth="1"/>
    <col min="7" max="7" width="11" style="20" customWidth="1"/>
    <col min="8" max="8" width="13" style="20" customWidth="1"/>
    <col min="9" max="9" width="20" style="20" customWidth="1"/>
    <col min="10" max="10" width="12.140625" style="19" customWidth="1"/>
    <col min="11" max="11" width="17.42578125" style="19" customWidth="1"/>
    <col min="12" max="12" width="22.42578125" style="19" customWidth="1"/>
    <col min="13" max="13" width="12.42578125" style="19" customWidth="1"/>
    <col min="14" max="16384" width="9.140625" style="21"/>
  </cols>
  <sheetData>
    <row r="1" spans="1:13" s="4" customFormat="1" ht="51" customHeight="1" thickBot="1" x14ac:dyDescent="0.3">
      <c r="A1" s="139"/>
      <c r="B1" s="144" t="s">
        <v>0</v>
      </c>
      <c r="C1" s="145" t="s">
        <v>12</v>
      </c>
      <c r="D1" s="145" t="s">
        <v>8</v>
      </c>
      <c r="E1" s="145" t="s">
        <v>13</v>
      </c>
      <c r="F1" s="145" t="s">
        <v>26</v>
      </c>
      <c r="G1" s="146" t="s">
        <v>24</v>
      </c>
      <c r="H1" s="146" t="s">
        <v>25</v>
      </c>
      <c r="I1" s="146" t="s">
        <v>15</v>
      </c>
      <c r="J1" s="145" t="s">
        <v>14</v>
      </c>
      <c r="K1" s="145" t="s">
        <v>27</v>
      </c>
      <c r="L1" s="145" t="s">
        <v>16</v>
      </c>
      <c r="M1" s="147" t="s">
        <v>30</v>
      </c>
    </row>
    <row r="2" spans="1:13" s="11" customFormat="1" ht="30" x14ac:dyDescent="0.25">
      <c r="A2" s="140"/>
      <c r="B2" s="132" t="s">
        <v>28</v>
      </c>
      <c r="C2" s="95">
        <f>SUM('WD01A Price Conversion Sheet'!E3)</f>
        <v>21.473461800000003</v>
      </c>
      <c r="D2" s="95">
        <f>SUM('WD01A Price Conversion Sheet'!K3)</f>
        <v>17</v>
      </c>
      <c r="E2" s="95">
        <f>SUM(C2-D2)</f>
        <v>4.4734618000000026</v>
      </c>
      <c r="F2" s="96">
        <v>0</v>
      </c>
      <c r="G2" s="97">
        <v>288</v>
      </c>
      <c r="H2" s="97">
        <v>6</v>
      </c>
      <c r="I2" s="95">
        <f>SUM(C2*(G2+H2))</f>
        <v>6313.1977692000009</v>
      </c>
      <c r="J2" s="95">
        <f>SUM((D2*G2)+(F2*H2))</f>
        <v>4896</v>
      </c>
      <c r="K2" s="95">
        <f>SUM((C2*H2)-(F2*H2))</f>
        <v>128.84077080000003</v>
      </c>
      <c r="L2" s="95">
        <f>SUM(E2*G2)</f>
        <v>1288.3569984000007</v>
      </c>
      <c r="M2" s="98">
        <f>SUM(J2:L2)</f>
        <v>6313.1977692000009</v>
      </c>
    </row>
    <row r="3" spans="1:13" ht="30" x14ac:dyDescent="0.25">
      <c r="A3" s="140"/>
      <c r="B3" s="133" t="str">
        <f>'WD01A Price Conversion Sheet'!B4</f>
        <v>EX. Marseille Half Day</v>
      </c>
      <c r="C3" s="99">
        <f>SUM('WD01A Price Conversion Sheet'!E4)</f>
        <v>60.761479999999999</v>
      </c>
      <c r="D3" s="99">
        <f>SUM('WD01A Price Conversion Sheet'!K4)</f>
        <v>48</v>
      </c>
      <c r="E3" s="99">
        <f>SUM(C3-D3)</f>
        <v>12.761479999999999</v>
      </c>
      <c r="F3" s="99">
        <v>0</v>
      </c>
      <c r="G3" s="100">
        <v>312</v>
      </c>
      <c r="H3" s="100">
        <v>12</v>
      </c>
      <c r="I3" s="99">
        <f>SUM(C3*(G3+H3))</f>
        <v>19686.719519999999</v>
      </c>
      <c r="J3" s="99">
        <f>SUM((D3*G3)+(F3*H3))</f>
        <v>14976</v>
      </c>
      <c r="K3" s="99">
        <f>SUM((C3*H3)-(F3*H3))</f>
        <v>729.13775999999996</v>
      </c>
      <c r="L3" s="99">
        <f>SUM(E3*G3)</f>
        <v>3981.5817599999996</v>
      </c>
      <c r="M3" s="101">
        <f>SUM(J3:L3)</f>
        <v>19686.719519999999</v>
      </c>
    </row>
    <row r="4" spans="1:13" ht="30" x14ac:dyDescent="0.25">
      <c r="A4" s="140"/>
      <c r="B4" s="133" t="str">
        <f>'WD01A Price Conversion Sheet'!B5</f>
        <v>EX. Singapore City Tour</v>
      </c>
      <c r="C4" s="99">
        <f>SUM('WD01A Price Conversion Sheet'!E5)</f>
        <v>47.781030000000001</v>
      </c>
      <c r="D4" s="99">
        <f>SUM('WD01A Price Conversion Sheet'!K5)</f>
        <v>38</v>
      </c>
      <c r="E4" s="99">
        <f t="shared" ref="E4:E5" si="0">SUM(C4-D4)</f>
        <v>9.7810300000000012</v>
      </c>
      <c r="F4" s="99">
        <v>16</v>
      </c>
      <c r="G4" s="100">
        <v>312</v>
      </c>
      <c r="H4" s="100">
        <v>12</v>
      </c>
      <c r="I4" s="99">
        <f>SUM(C4*(G4+H4))</f>
        <v>15481.05372</v>
      </c>
      <c r="J4" s="99">
        <f t="shared" ref="J4:J35" si="1">SUM((D4*G4)+(F4*H4))</f>
        <v>12048</v>
      </c>
      <c r="K4" s="99">
        <f t="shared" ref="K4:K5" si="2">SUM((C4*H4)-(F4*H4))</f>
        <v>381.37236000000007</v>
      </c>
      <c r="L4" s="99">
        <f t="shared" ref="L4:L5" si="3">SUM(E4*G4)</f>
        <v>3051.6813600000005</v>
      </c>
      <c r="M4" s="101">
        <f>SUM(J4:L4)</f>
        <v>15481.05372</v>
      </c>
    </row>
    <row r="5" spans="1:13" ht="30.75" thickBot="1" x14ac:dyDescent="0.3">
      <c r="A5" s="140"/>
      <c r="B5" s="134" t="str">
        <f>'WD01A Price Conversion Sheet'!B6</f>
        <v>EX. Tao Tao Tasi (Guam)</v>
      </c>
      <c r="C5" s="22">
        <f>SUM('WD01A Price Conversion Sheet'!E6)</f>
        <v>66</v>
      </c>
      <c r="D5" s="22">
        <f>SUM('WD01A Price Conversion Sheet'!K6)</f>
        <v>52</v>
      </c>
      <c r="E5" s="22">
        <f t="shared" si="0"/>
        <v>14</v>
      </c>
      <c r="F5" s="22">
        <v>52</v>
      </c>
      <c r="G5" s="23">
        <v>312</v>
      </c>
      <c r="H5" s="23">
        <v>12</v>
      </c>
      <c r="I5" s="22">
        <f>SUM(C5*(G5+H5))</f>
        <v>21384</v>
      </c>
      <c r="J5" s="22">
        <f t="shared" si="1"/>
        <v>16848</v>
      </c>
      <c r="K5" s="22">
        <f t="shared" si="2"/>
        <v>168</v>
      </c>
      <c r="L5" s="22">
        <f t="shared" si="3"/>
        <v>4368</v>
      </c>
      <c r="M5" s="24">
        <f>SUM(J5:L5)</f>
        <v>21384</v>
      </c>
    </row>
    <row r="6" spans="1:13" x14ac:dyDescent="0.25">
      <c r="A6" s="141">
        <v>1</v>
      </c>
      <c r="B6" s="135">
        <f>'WD01A Price Conversion Sheet'!B7</f>
        <v>0</v>
      </c>
      <c r="C6" s="25">
        <f>'WD01A Price Conversion Sheet'!E7</f>
        <v>0</v>
      </c>
      <c r="D6" s="25">
        <f>SUM('WD01A Price Conversion Sheet'!K7)</f>
        <v>0</v>
      </c>
      <c r="E6" s="25">
        <f t="shared" ref="E6:E35" si="4">SUM(C6-D6)</f>
        <v>0</v>
      </c>
      <c r="F6" s="58"/>
      <c r="G6" s="26"/>
      <c r="H6" s="26"/>
      <c r="I6" s="29">
        <f t="shared" ref="I6:I35" si="5">SUM(C6*(G6+H6))</f>
        <v>0</v>
      </c>
      <c r="J6" s="78">
        <f t="shared" si="1"/>
        <v>0</v>
      </c>
      <c r="K6" s="62">
        <f t="shared" ref="K6:K35" si="6">SUM((C6*H6)-(F6*H6))</f>
        <v>0</v>
      </c>
      <c r="L6" s="25">
        <f t="shared" ref="L6:L35" si="7">SUM(E6*G6)</f>
        <v>0</v>
      </c>
      <c r="M6" s="32">
        <f t="shared" ref="M6:M35" si="8">SUM(J6:L6)</f>
        <v>0</v>
      </c>
    </row>
    <row r="7" spans="1:13" x14ac:dyDescent="0.25">
      <c r="A7" s="141">
        <v>2</v>
      </c>
      <c r="B7" s="136">
        <f>'WD01A Price Conversion Sheet'!B8</f>
        <v>0</v>
      </c>
      <c r="C7" s="27">
        <f>'WD01A Price Conversion Sheet'!E8</f>
        <v>0</v>
      </c>
      <c r="D7" s="27">
        <f>SUM('WD01A Price Conversion Sheet'!K8)</f>
        <v>0</v>
      </c>
      <c r="E7" s="27">
        <f t="shared" si="4"/>
        <v>0</v>
      </c>
      <c r="F7" s="59"/>
      <c r="G7" s="45"/>
      <c r="H7" s="45"/>
      <c r="I7" s="30">
        <f t="shared" si="5"/>
        <v>0</v>
      </c>
      <c r="J7" s="79">
        <f t="shared" si="1"/>
        <v>0</v>
      </c>
      <c r="K7" s="63">
        <f t="shared" si="6"/>
        <v>0</v>
      </c>
      <c r="L7" s="27">
        <f t="shared" si="7"/>
        <v>0</v>
      </c>
      <c r="M7" s="33">
        <f t="shared" si="8"/>
        <v>0</v>
      </c>
    </row>
    <row r="8" spans="1:13" x14ac:dyDescent="0.25">
      <c r="A8" s="141">
        <v>3</v>
      </c>
      <c r="B8" s="136">
        <f>'WD01A Price Conversion Sheet'!B9</f>
        <v>0</v>
      </c>
      <c r="C8" s="27">
        <f>'WD01A Price Conversion Sheet'!E9</f>
        <v>0</v>
      </c>
      <c r="D8" s="27">
        <f>SUM('WD01A Price Conversion Sheet'!K9)</f>
        <v>0</v>
      </c>
      <c r="E8" s="27">
        <f t="shared" si="4"/>
        <v>0</v>
      </c>
      <c r="F8" s="59"/>
      <c r="G8" s="45"/>
      <c r="H8" s="45"/>
      <c r="I8" s="30">
        <f t="shared" si="5"/>
        <v>0</v>
      </c>
      <c r="J8" s="79">
        <f t="shared" si="1"/>
        <v>0</v>
      </c>
      <c r="K8" s="63">
        <f t="shared" si="6"/>
        <v>0</v>
      </c>
      <c r="L8" s="27">
        <f t="shared" si="7"/>
        <v>0</v>
      </c>
      <c r="M8" s="33">
        <f t="shared" si="8"/>
        <v>0</v>
      </c>
    </row>
    <row r="9" spans="1:13" x14ac:dyDescent="0.25">
      <c r="A9" s="141">
        <v>4</v>
      </c>
      <c r="B9" s="136">
        <f>'WD01A Price Conversion Sheet'!B10</f>
        <v>0</v>
      </c>
      <c r="C9" s="27">
        <f>'WD01A Price Conversion Sheet'!E10</f>
        <v>0</v>
      </c>
      <c r="D9" s="27">
        <f>SUM('WD01A Price Conversion Sheet'!K10)</f>
        <v>0</v>
      </c>
      <c r="E9" s="27">
        <f t="shared" si="4"/>
        <v>0</v>
      </c>
      <c r="F9" s="59"/>
      <c r="G9" s="45"/>
      <c r="H9" s="45"/>
      <c r="I9" s="30">
        <f t="shared" si="5"/>
        <v>0</v>
      </c>
      <c r="J9" s="79">
        <f t="shared" si="1"/>
        <v>0</v>
      </c>
      <c r="K9" s="63">
        <f t="shared" si="6"/>
        <v>0</v>
      </c>
      <c r="L9" s="27">
        <f t="shared" si="7"/>
        <v>0</v>
      </c>
      <c r="M9" s="33">
        <f t="shared" si="8"/>
        <v>0</v>
      </c>
    </row>
    <row r="10" spans="1:13" x14ac:dyDescent="0.25">
      <c r="A10" s="141">
        <v>5</v>
      </c>
      <c r="B10" s="136">
        <f>'WD01A Price Conversion Sheet'!B11</f>
        <v>0</v>
      </c>
      <c r="C10" s="27">
        <f>'WD01A Price Conversion Sheet'!E11</f>
        <v>0</v>
      </c>
      <c r="D10" s="27">
        <f>SUM('WD01A Price Conversion Sheet'!K11)</f>
        <v>0</v>
      </c>
      <c r="E10" s="27">
        <f t="shared" si="4"/>
        <v>0</v>
      </c>
      <c r="F10" s="59"/>
      <c r="G10" s="45"/>
      <c r="H10" s="45"/>
      <c r="I10" s="30">
        <f t="shared" si="5"/>
        <v>0</v>
      </c>
      <c r="J10" s="79">
        <f t="shared" si="1"/>
        <v>0</v>
      </c>
      <c r="K10" s="63">
        <f t="shared" si="6"/>
        <v>0</v>
      </c>
      <c r="L10" s="27">
        <f t="shared" si="7"/>
        <v>0</v>
      </c>
      <c r="M10" s="33">
        <f t="shared" si="8"/>
        <v>0</v>
      </c>
    </row>
    <row r="11" spans="1:13" x14ac:dyDescent="0.25">
      <c r="A11" s="141">
        <v>6</v>
      </c>
      <c r="B11" s="136">
        <f>'WD01A Price Conversion Sheet'!B12</f>
        <v>0</v>
      </c>
      <c r="C11" s="27">
        <f>'WD01A Price Conversion Sheet'!E12</f>
        <v>0</v>
      </c>
      <c r="D11" s="27">
        <f>SUM('WD01A Price Conversion Sheet'!K12)</f>
        <v>0</v>
      </c>
      <c r="E11" s="27">
        <f t="shared" si="4"/>
        <v>0</v>
      </c>
      <c r="F11" s="59"/>
      <c r="G11" s="45"/>
      <c r="H11" s="45"/>
      <c r="I11" s="30">
        <f t="shared" si="5"/>
        <v>0</v>
      </c>
      <c r="J11" s="79">
        <f t="shared" si="1"/>
        <v>0</v>
      </c>
      <c r="K11" s="63">
        <f t="shared" si="6"/>
        <v>0</v>
      </c>
      <c r="L11" s="27">
        <f t="shared" si="7"/>
        <v>0</v>
      </c>
      <c r="M11" s="33">
        <f t="shared" si="8"/>
        <v>0</v>
      </c>
    </row>
    <row r="12" spans="1:13" x14ac:dyDescent="0.25">
      <c r="A12" s="141">
        <v>7</v>
      </c>
      <c r="B12" s="136">
        <f>'WD01A Price Conversion Sheet'!B13</f>
        <v>0</v>
      </c>
      <c r="C12" s="27">
        <f>'WD01A Price Conversion Sheet'!E13</f>
        <v>0</v>
      </c>
      <c r="D12" s="27">
        <f>SUM('WD01A Price Conversion Sheet'!K13)</f>
        <v>0</v>
      </c>
      <c r="E12" s="27">
        <f t="shared" si="4"/>
        <v>0</v>
      </c>
      <c r="F12" s="59"/>
      <c r="G12" s="45"/>
      <c r="H12" s="45"/>
      <c r="I12" s="30">
        <f t="shared" si="5"/>
        <v>0</v>
      </c>
      <c r="J12" s="79">
        <f t="shared" si="1"/>
        <v>0</v>
      </c>
      <c r="K12" s="63">
        <f t="shared" si="6"/>
        <v>0</v>
      </c>
      <c r="L12" s="27">
        <f t="shared" si="7"/>
        <v>0</v>
      </c>
      <c r="M12" s="33">
        <f t="shared" si="8"/>
        <v>0</v>
      </c>
    </row>
    <row r="13" spans="1:13" x14ac:dyDescent="0.25">
      <c r="A13" s="141">
        <v>8</v>
      </c>
      <c r="B13" s="136">
        <f>'WD01A Price Conversion Sheet'!B14</f>
        <v>0</v>
      </c>
      <c r="C13" s="27">
        <f>'WD01A Price Conversion Sheet'!E14</f>
        <v>0</v>
      </c>
      <c r="D13" s="27">
        <f>SUM('WD01A Price Conversion Sheet'!K14)</f>
        <v>0</v>
      </c>
      <c r="E13" s="27">
        <f t="shared" si="4"/>
        <v>0</v>
      </c>
      <c r="F13" s="59"/>
      <c r="G13" s="45"/>
      <c r="H13" s="45"/>
      <c r="I13" s="30">
        <f t="shared" si="5"/>
        <v>0</v>
      </c>
      <c r="J13" s="79">
        <f t="shared" si="1"/>
        <v>0</v>
      </c>
      <c r="K13" s="63">
        <f t="shared" si="6"/>
        <v>0</v>
      </c>
      <c r="L13" s="27">
        <f t="shared" si="7"/>
        <v>0</v>
      </c>
      <c r="M13" s="33">
        <f t="shared" si="8"/>
        <v>0</v>
      </c>
    </row>
    <row r="14" spans="1:13" x14ac:dyDescent="0.25">
      <c r="A14" s="141">
        <v>9</v>
      </c>
      <c r="B14" s="136">
        <f>'WD01A Price Conversion Sheet'!B15</f>
        <v>0</v>
      </c>
      <c r="C14" s="27">
        <f>'WD01A Price Conversion Sheet'!E15</f>
        <v>0</v>
      </c>
      <c r="D14" s="27">
        <f>SUM('WD01A Price Conversion Sheet'!K15)</f>
        <v>0</v>
      </c>
      <c r="E14" s="27">
        <f t="shared" si="4"/>
        <v>0</v>
      </c>
      <c r="F14" s="59"/>
      <c r="G14" s="45"/>
      <c r="H14" s="45"/>
      <c r="I14" s="30">
        <f t="shared" si="5"/>
        <v>0</v>
      </c>
      <c r="J14" s="79">
        <f t="shared" si="1"/>
        <v>0</v>
      </c>
      <c r="K14" s="63">
        <f t="shared" si="6"/>
        <v>0</v>
      </c>
      <c r="L14" s="27">
        <f t="shared" si="7"/>
        <v>0</v>
      </c>
      <c r="M14" s="33">
        <f t="shared" si="8"/>
        <v>0</v>
      </c>
    </row>
    <row r="15" spans="1:13" x14ac:dyDescent="0.25">
      <c r="A15" s="141">
        <v>10</v>
      </c>
      <c r="B15" s="136">
        <f>'WD01A Price Conversion Sheet'!B16</f>
        <v>0</v>
      </c>
      <c r="C15" s="27">
        <f>'WD01A Price Conversion Sheet'!E16</f>
        <v>0</v>
      </c>
      <c r="D15" s="27">
        <f>SUM('WD01A Price Conversion Sheet'!K16)</f>
        <v>0</v>
      </c>
      <c r="E15" s="27">
        <f t="shared" si="4"/>
        <v>0</v>
      </c>
      <c r="F15" s="59"/>
      <c r="G15" s="45"/>
      <c r="H15" s="45"/>
      <c r="I15" s="30">
        <f t="shared" si="5"/>
        <v>0</v>
      </c>
      <c r="J15" s="79">
        <f t="shared" si="1"/>
        <v>0</v>
      </c>
      <c r="K15" s="63">
        <f t="shared" si="6"/>
        <v>0</v>
      </c>
      <c r="L15" s="27">
        <f t="shared" si="7"/>
        <v>0</v>
      </c>
      <c r="M15" s="33">
        <f t="shared" si="8"/>
        <v>0</v>
      </c>
    </row>
    <row r="16" spans="1:13" x14ac:dyDescent="0.25">
      <c r="A16" s="141">
        <v>11</v>
      </c>
      <c r="B16" s="136">
        <f>'WD01A Price Conversion Sheet'!B17</f>
        <v>0</v>
      </c>
      <c r="C16" s="27">
        <f>'WD01A Price Conversion Sheet'!E17</f>
        <v>0</v>
      </c>
      <c r="D16" s="27">
        <f>SUM('WD01A Price Conversion Sheet'!K17)</f>
        <v>0</v>
      </c>
      <c r="E16" s="27">
        <f t="shared" si="4"/>
        <v>0</v>
      </c>
      <c r="F16" s="59"/>
      <c r="G16" s="45"/>
      <c r="H16" s="45"/>
      <c r="I16" s="30">
        <f t="shared" si="5"/>
        <v>0</v>
      </c>
      <c r="J16" s="79">
        <f t="shared" si="1"/>
        <v>0</v>
      </c>
      <c r="K16" s="63">
        <f t="shared" si="6"/>
        <v>0</v>
      </c>
      <c r="L16" s="27">
        <f t="shared" si="7"/>
        <v>0</v>
      </c>
      <c r="M16" s="33">
        <f t="shared" si="8"/>
        <v>0</v>
      </c>
    </row>
    <row r="17" spans="1:13" x14ac:dyDescent="0.25">
      <c r="A17" s="141">
        <v>12</v>
      </c>
      <c r="B17" s="136">
        <f>'WD01A Price Conversion Sheet'!B18</f>
        <v>0</v>
      </c>
      <c r="C17" s="27">
        <f>'WD01A Price Conversion Sheet'!E18</f>
        <v>0</v>
      </c>
      <c r="D17" s="27">
        <f>SUM('WD01A Price Conversion Sheet'!K18)</f>
        <v>0</v>
      </c>
      <c r="E17" s="27">
        <f t="shared" si="4"/>
        <v>0</v>
      </c>
      <c r="F17" s="59"/>
      <c r="G17" s="45"/>
      <c r="H17" s="45"/>
      <c r="I17" s="30">
        <f t="shared" si="5"/>
        <v>0</v>
      </c>
      <c r="J17" s="79">
        <f t="shared" si="1"/>
        <v>0</v>
      </c>
      <c r="K17" s="63">
        <f t="shared" si="6"/>
        <v>0</v>
      </c>
      <c r="L17" s="27">
        <f t="shared" si="7"/>
        <v>0</v>
      </c>
      <c r="M17" s="33">
        <f t="shared" si="8"/>
        <v>0</v>
      </c>
    </row>
    <row r="18" spans="1:13" x14ac:dyDescent="0.25">
      <c r="A18" s="141">
        <v>13</v>
      </c>
      <c r="B18" s="136">
        <f>'WD01A Price Conversion Sheet'!B19</f>
        <v>0</v>
      </c>
      <c r="C18" s="27">
        <f>'WD01A Price Conversion Sheet'!E19</f>
        <v>0</v>
      </c>
      <c r="D18" s="27">
        <f>SUM('WD01A Price Conversion Sheet'!K19)</f>
        <v>0</v>
      </c>
      <c r="E18" s="27">
        <f t="shared" si="4"/>
        <v>0</v>
      </c>
      <c r="F18" s="59"/>
      <c r="G18" s="45"/>
      <c r="H18" s="45"/>
      <c r="I18" s="30">
        <f t="shared" si="5"/>
        <v>0</v>
      </c>
      <c r="J18" s="79">
        <f t="shared" si="1"/>
        <v>0</v>
      </c>
      <c r="K18" s="63">
        <f t="shared" si="6"/>
        <v>0</v>
      </c>
      <c r="L18" s="27">
        <f t="shared" si="7"/>
        <v>0</v>
      </c>
      <c r="M18" s="33">
        <f t="shared" si="8"/>
        <v>0</v>
      </c>
    </row>
    <row r="19" spans="1:13" x14ac:dyDescent="0.25">
      <c r="A19" s="141">
        <v>14</v>
      </c>
      <c r="B19" s="136">
        <f>'WD01A Price Conversion Sheet'!B20</f>
        <v>0</v>
      </c>
      <c r="C19" s="27">
        <f>'WD01A Price Conversion Sheet'!E20</f>
        <v>0</v>
      </c>
      <c r="D19" s="27">
        <f>SUM('WD01A Price Conversion Sheet'!K20)</f>
        <v>0</v>
      </c>
      <c r="E19" s="27">
        <f t="shared" si="4"/>
        <v>0</v>
      </c>
      <c r="F19" s="59"/>
      <c r="G19" s="45"/>
      <c r="H19" s="45"/>
      <c r="I19" s="30">
        <f t="shared" si="5"/>
        <v>0</v>
      </c>
      <c r="J19" s="79">
        <f t="shared" si="1"/>
        <v>0</v>
      </c>
      <c r="K19" s="63">
        <f t="shared" si="6"/>
        <v>0</v>
      </c>
      <c r="L19" s="27">
        <f t="shared" si="7"/>
        <v>0</v>
      </c>
      <c r="M19" s="33">
        <f t="shared" si="8"/>
        <v>0</v>
      </c>
    </row>
    <row r="20" spans="1:13" x14ac:dyDescent="0.25">
      <c r="A20" s="141">
        <v>15</v>
      </c>
      <c r="B20" s="136">
        <f>'WD01A Price Conversion Sheet'!B21</f>
        <v>0</v>
      </c>
      <c r="C20" s="27">
        <f>'WD01A Price Conversion Sheet'!E21</f>
        <v>0</v>
      </c>
      <c r="D20" s="27">
        <f>SUM('WD01A Price Conversion Sheet'!K21)</f>
        <v>0</v>
      </c>
      <c r="E20" s="27">
        <f t="shared" si="4"/>
        <v>0</v>
      </c>
      <c r="F20" s="59"/>
      <c r="G20" s="45"/>
      <c r="H20" s="45"/>
      <c r="I20" s="30">
        <f t="shared" si="5"/>
        <v>0</v>
      </c>
      <c r="J20" s="79">
        <f t="shared" si="1"/>
        <v>0</v>
      </c>
      <c r="K20" s="63">
        <f t="shared" si="6"/>
        <v>0</v>
      </c>
      <c r="L20" s="27">
        <f t="shared" si="7"/>
        <v>0</v>
      </c>
      <c r="M20" s="33">
        <f t="shared" si="8"/>
        <v>0</v>
      </c>
    </row>
    <row r="21" spans="1:13" x14ac:dyDescent="0.25">
      <c r="A21" s="141">
        <v>16</v>
      </c>
      <c r="B21" s="136">
        <f>'WD01A Price Conversion Sheet'!B22</f>
        <v>0</v>
      </c>
      <c r="C21" s="27">
        <f>'WD01A Price Conversion Sheet'!E22</f>
        <v>0</v>
      </c>
      <c r="D21" s="27">
        <f>SUM('WD01A Price Conversion Sheet'!K22)</f>
        <v>0</v>
      </c>
      <c r="E21" s="27">
        <f t="shared" si="4"/>
        <v>0</v>
      </c>
      <c r="F21" s="59"/>
      <c r="G21" s="45"/>
      <c r="H21" s="45"/>
      <c r="I21" s="30">
        <f t="shared" si="5"/>
        <v>0</v>
      </c>
      <c r="J21" s="79">
        <f t="shared" si="1"/>
        <v>0</v>
      </c>
      <c r="K21" s="63">
        <f t="shared" si="6"/>
        <v>0</v>
      </c>
      <c r="L21" s="27">
        <f t="shared" si="7"/>
        <v>0</v>
      </c>
      <c r="M21" s="33">
        <f t="shared" si="8"/>
        <v>0</v>
      </c>
    </row>
    <row r="22" spans="1:13" x14ac:dyDescent="0.25">
      <c r="A22" s="141">
        <v>17</v>
      </c>
      <c r="B22" s="136">
        <f>'WD01A Price Conversion Sheet'!B23</f>
        <v>0</v>
      </c>
      <c r="C22" s="27">
        <f>'WD01A Price Conversion Sheet'!E23</f>
        <v>0</v>
      </c>
      <c r="D22" s="27">
        <f>SUM('WD01A Price Conversion Sheet'!K23)</f>
        <v>0</v>
      </c>
      <c r="E22" s="27">
        <f t="shared" si="4"/>
        <v>0</v>
      </c>
      <c r="F22" s="59"/>
      <c r="G22" s="45"/>
      <c r="H22" s="45"/>
      <c r="I22" s="30">
        <f t="shared" si="5"/>
        <v>0</v>
      </c>
      <c r="J22" s="79">
        <f t="shared" si="1"/>
        <v>0</v>
      </c>
      <c r="K22" s="63">
        <f t="shared" si="6"/>
        <v>0</v>
      </c>
      <c r="L22" s="27">
        <f t="shared" si="7"/>
        <v>0</v>
      </c>
      <c r="M22" s="33">
        <f t="shared" si="8"/>
        <v>0</v>
      </c>
    </row>
    <row r="23" spans="1:13" x14ac:dyDescent="0.25">
      <c r="A23" s="141">
        <v>18</v>
      </c>
      <c r="B23" s="136">
        <f>'WD01A Price Conversion Sheet'!B24</f>
        <v>0</v>
      </c>
      <c r="C23" s="27">
        <f>'WD01A Price Conversion Sheet'!E24</f>
        <v>0</v>
      </c>
      <c r="D23" s="27">
        <f>SUM('WD01A Price Conversion Sheet'!K24)</f>
        <v>0</v>
      </c>
      <c r="E23" s="27">
        <f t="shared" si="4"/>
        <v>0</v>
      </c>
      <c r="F23" s="59"/>
      <c r="G23" s="45"/>
      <c r="H23" s="45"/>
      <c r="I23" s="30">
        <f t="shared" si="5"/>
        <v>0</v>
      </c>
      <c r="J23" s="79">
        <f t="shared" si="1"/>
        <v>0</v>
      </c>
      <c r="K23" s="63">
        <f t="shared" si="6"/>
        <v>0</v>
      </c>
      <c r="L23" s="27">
        <f t="shared" si="7"/>
        <v>0</v>
      </c>
      <c r="M23" s="33">
        <f t="shared" si="8"/>
        <v>0</v>
      </c>
    </row>
    <row r="24" spans="1:13" x14ac:dyDescent="0.25">
      <c r="A24" s="141">
        <v>19</v>
      </c>
      <c r="B24" s="136">
        <f>'WD01A Price Conversion Sheet'!B25</f>
        <v>0</v>
      </c>
      <c r="C24" s="27">
        <f>'WD01A Price Conversion Sheet'!E25</f>
        <v>0</v>
      </c>
      <c r="D24" s="27">
        <f>SUM('WD01A Price Conversion Sheet'!K25)</f>
        <v>0</v>
      </c>
      <c r="E24" s="27">
        <f t="shared" si="4"/>
        <v>0</v>
      </c>
      <c r="F24" s="59"/>
      <c r="G24" s="45"/>
      <c r="H24" s="45"/>
      <c r="I24" s="30">
        <f t="shared" si="5"/>
        <v>0</v>
      </c>
      <c r="J24" s="79">
        <f t="shared" si="1"/>
        <v>0</v>
      </c>
      <c r="K24" s="63">
        <f t="shared" si="6"/>
        <v>0</v>
      </c>
      <c r="L24" s="27">
        <f t="shared" si="7"/>
        <v>0</v>
      </c>
      <c r="M24" s="33">
        <f t="shared" si="8"/>
        <v>0</v>
      </c>
    </row>
    <row r="25" spans="1:13" x14ac:dyDescent="0.25">
      <c r="A25" s="141">
        <v>20</v>
      </c>
      <c r="B25" s="136">
        <f>'WD01A Price Conversion Sheet'!B26</f>
        <v>0</v>
      </c>
      <c r="C25" s="27">
        <f>'WD01A Price Conversion Sheet'!E26</f>
        <v>0</v>
      </c>
      <c r="D25" s="27">
        <f>SUM('WD01A Price Conversion Sheet'!K26)</f>
        <v>0</v>
      </c>
      <c r="E25" s="27">
        <f t="shared" si="4"/>
        <v>0</v>
      </c>
      <c r="F25" s="59"/>
      <c r="G25" s="45"/>
      <c r="H25" s="45"/>
      <c r="I25" s="30">
        <f t="shared" si="5"/>
        <v>0</v>
      </c>
      <c r="J25" s="79">
        <f t="shared" si="1"/>
        <v>0</v>
      </c>
      <c r="K25" s="63">
        <f t="shared" si="6"/>
        <v>0</v>
      </c>
      <c r="L25" s="27">
        <f t="shared" si="7"/>
        <v>0</v>
      </c>
      <c r="M25" s="33">
        <f t="shared" si="8"/>
        <v>0</v>
      </c>
    </row>
    <row r="26" spans="1:13" x14ac:dyDescent="0.25">
      <c r="A26" s="141">
        <v>21</v>
      </c>
      <c r="B26" s="136">
        <f>'WD01A Price Conversion Sheet'!B27</f>
        <v>0</v>
      </c>
      <c r="C26" s="27">
        <f>'WD01A Price Conversion Sheet'!E27</f>
        <v>0</v>
      </c>
      <c r="D26" s="27">
        <f>SUM('WD01A Price Conversion Sheet'!K27)</f>
        <v>0</v>
      </c>
      <c r="E26" s="27">
        <f t="shared" si="4"/>
        <v>0</v>
      </c>
      <c r="F26" s="59"/>
      <c r="G26" s="45"/>
      <c r="H26" s="45"/>
      <c r="I26" s="30">
        <f t="shared" si="5"/>
        <v>0</v>
      </c>
      <c r="J26" s="79">
        <f t="shared" si="1"/>
        <v>0</v>
      </c>
      <c r="K26" s="63">
        <f t="shared" si="6"/>
        <v>0</v>
      </c>
      <c r="L26" s="27">
        <f t="shared" si="7"/>
        <v>0</v>
      </c>
      <c r="M26" s="33">
        <f t="shared" si="8"/>
        <v>0</v>
      </c>
    </row>
    <row r="27" spans="1:13" x14ac:dyDescent="0.25">
      <c r="A27" s="141">
        <v>22</v>
      </c>
      <c r="B27" s="136">
        <f>'WD01A Price Conversion Sheet'!B28</f>
        <v>0</v>
      </c>
      <c r="C27" s="27">
        <f>'WD01A Price Conversion Sheet'!E28</f>
        <v>0</v>
      </c>
      <c r="D27" s="27">
        <f>SUM('WD01A Price Conversion Sheet'!K28)</f>
        <v>0</v>
      </c>
      <c r="E27" s="27">
        <f t="shared" si="4"/>
        <v>0</v>
      </c>
      <c r="F27" s="59"/>
      <c r="G27" s="45"/>
      <c r="H27" s="45"/>
      <c r="I27" s="30">
        <f t="shared" si="5"/>
        <v>0</v>
      </c>
      <c r="J27" s="79">
        <f t="shared" si="1"/>
        <v>0</v>
      </c>
      <c r="K27" s="63">
        <f t="shared" si="6"/>
        <v>0</v>
      </c>
      <c r="L27" s="27">
        <f t="shared" si="7"/>
        <v>0</v>
      </c>
      <c r="M27" s="33">
        <f t="shared" si="8"/>
        <v>0</v>
      </c>
    </row>
    <row r="28" spans="1:13" x14ac:dyDescent="0.25">
      <c r="A28" s="141">
        <v>23</v>
      </c>
      <c r="B28" s="136">
        <f>'WD01A Price Conversion Sheet'!B29</f>
        <v>0</v>
      </c>
      <c r="C28" s="27">
        <f>'WD01A Price Conversion Sheet'!E29</f>
        <v>0</v>
      </c>
      <c r="D28" s="27">
        <f>SUM('WD01A Price Conversion Sheet'!K29)</f>
        <v>0</v>
      </c>
      <c r="E28" s="27">
        <f t="shared" si="4"/>
        <v>0</v>
      </c>
      <c r="F28" s="59"/>
      <c r="G28" s="45"/>
      <c r="H28" s="45"/>
      <c r="I28" s="30">
        <f t="shared" si="5"/>
        <v>0</v>
      </c>
      <c r="J28" s="79">
        <f t="shared" si="1"/>
        <v>0</v>
      </c>
      <c r="K28" s="63">
        <f t="shared" si="6"/>
        <v>0</v>
      </c>
      <c r="L28" s="27">
        <f t="shared" si="7"/>
        <v>0</v>
      </c>
      <c r="M28" s="33">
        <f t="shared" si="8"/>
        <v>0</v>
      </c>
    </row>
    <row r="29" spans="1:13" x14ac:dyDescent="0.25">
      <c r="A29" s="141">
        <v>24</v>
      </c>
      <c r="B29" s="136">
        <f>'WD01A Price Conversion Sheet'!B30</f>
        <v>0</v>
      </c>
      <c r="C29" s="27">
        <f>'WD01A Price Conversion Sheet'!E30</f>
        <v>0</v>
      </c>
      <c r="D29" s="27">
        <f>SUM('WD01A Price Conversion Sheet'!K30)</f>
        <v>0</v>
      </c>
      <c r="E29" s="27">
        <f t="shared" si="4"/>
        <v>0</v>
      </c>
      <c r="F29" s="59"/>
      <c r="G29" s="45"/>
      <c r="H29" s="45"/>
      <c r="I29" s="30">
        <f t="shared" si="5"/>
        <v>0</v>
      </c>
      <c r="J29" s="79">
        <f t="shared" si="1"/>
        <v>0</v>
      </c>
      <c r="K29" s="63">
        <f t="shared" si="6"/>
        <v>0</v>
      </c>
      <c r="L29" s="27">
        <f t="shared" si="7"/>
        <v>0</v>
      </c>
      <c r="M29" s="33">
        <f t="shared" si="8"/>
        <v>0</v>
      </c>
    </row>
    <row r="30" spans="1:13" x14ac:dyDescent="0.25">
      <c r="A30" s="141">
        <v>25</v>
      </c>
      <c r="B30" s="136">
        <f>'WD01A Price Conversion Sheet'!B31</f>
        <v>0</v>
      </c>
      <c r="C30" s="27">
        <f>'WD01A Price Conversion Sheet'!E31</f>
        <v>0</v>
      </c>
      <c r="D30" s="27">
        <f>SUM('WD01A Price Conversion Sheet'!K31)</f>
        <v>0</v>
      </c>
      <c r="E30" s="27">
        <f t="shared" si="4"/>
        <v>0</v>
      </c>
      <c r="F30" s="59"/>
      <c r="G30" s="45"/>
      <c r="H30" s="45"/>
      <c r="I30" s="30">
        <f t="shared" si="5"/>
        <v>0</v>
      </c>
      <c r="J30" s="79">
        <f t="shared" si="1"/>
        <v>0</v>
      </c>
      <c r="K30" s="63">
        <f t="shared" si="6"/>
        <v>0</v>
      </c>
      <c r="L30" s="27">
        <f t="shared" si="7"/>
        <v>0</v>
      </c>
      <c r="M30" s="33">
        <f t="shared" si="8"/>
        <v>0</v>
      </c>
    </row>
    <row r="31" spans="1:13" x14ac:dyDescent="0.25">
      <c r="A31" s="141">
        <v>26</v>
      </c>
      <c r="B31" s="136">
        <f>'WD01A Price Conversion Sheet'!B32</f>
        <v>0</v>
      </c>
      <c r="C31" s="27">
        <f>'WD01A Price Conversion Sheet'!E32</f>
        <v>0</v>
      </c>
      <c r="D31" s="27">
        <f>SUM('WD01A Price Conversion Sheet'!K32)</f>
        <v>0</v>
      </c>
      <c r="E31" s="27">
        <f t="shared" si="4"/>
        <v>0</v>
      </c>
      <c r="F31" s="59"/>
      <c r="G31" s="45"/>
      <c r="H31" s="45"/>
      <c r="I31" s="30">
        <f t="shared" si="5"/>
        <v>0</v>
      </c>
      <c r="J31" s="79">
        <f t="shared" si="1"/>
        <v>0</v>
      </c>
      <c r="K31" s="63">
        <f t="shared" si="6"/>
        <v>0</v>
      </c>
      <c r="L31" s="27">
        <f t="shared" si="7"/>
        <v>0</v>
      </c>
      <c r="M31" s="33">
        <f t="shared" si="8"/>
        <v>0</v>
      </c>
    </row>
    <row r="32" spans="1:13" x14ac:dyDescent="0.25">
      <c r="A32" s="141">
        <v>27</v>
      </c>
      <c r="B32" s="136">
        <f>'WD01A Price Conversion Sheet'!B33</f>
        <v>0</v>
      </c>
      <c r="C32" s="27">
        <f>'WD01A Price Conversion Sheet'!E33</f>
        <v>0</v>
      </c>
      <c r="D32" s="27">
        <f>SUM('WD01A Price Conversion Sheet'!K33)</f>
        <v>0</v>
      </c>
      <c r="E32" s="27">
        <f t="shared" si="4"/>
        <v>0</v>
      </c>
      <c r="F32" s="59"/>
      <c r="G32" s="45"/>
      <c r="H32" s="45"/>
      <c r="I32" s="30">
        <f t="shared" si="5"/>
        <v>0</v>
      </c>
      <c r="J32" s="79">
        <f t="shared" si="1"/>
        <v>0</v>
      </c>
      <c r="K32" s="63">
        <f t="shared" si="6"/>
        <v>0</v>
      </c>
      <c r="L32" s="27">
        <f t="shared" si="7"/>
        <v>0</v>
      </c>
      <c r="M32" s="33">
        <f t="shared" si="8"/>
        <v>0</v>
      </c>
    </row>
    <row r="33" spans="1:13" x14ac:dyDescent="0.25">
      <c r="A33" s="141">
        <v>28</v>
      </c>
      <c r="B33" s="136">
        <f>'WD01A Price Conversion Sheet'!B34</f>
        <v>0</v>
      </c>
      <c r="C33" s="27">
        <f>'WD01A Price Conversion Sheet'!E34</f>
        <v>0</v>
      </c>
      <c r="D33" s="27">
        <f>SUM('WD01A Price Conversion Sheet'!K34)</f>
        <v>0</v>
      </c>
      <c r="E33" s="27">
        <f t="shared" si="4"/>
        <v>0</v>
      </c>
      <c r="F33" s="59"/>
      <c r="G33" s="45"/>
      <c r="H33" s="45"/>
      <c r="I33" s="30">
        <f t="shared" si="5"/>
        <v>0</v>
      </c>
      <c r="J33" s="79">
        <f t="shared" si="1"/>
        <v>0</v>
      </c>
      <c r="K33" s="63">
        <f t="shared" si="6"/>
        <v>0</v>
      </c>
      <c r="L33" s="27">
        <f t="shared" si="7"/>
        <v>0</v>
      </c>
      <c r="M33" s="33">
        <f t="shared" si="8"/>
        <v>0</v>
      </c>
    </row>
    <row r="34" spans="1:13" x14ac:dyDescent="0.25">
      <c r="A34" s="141">
        <v>29</v>
      </c>
      <c r="B34" s="136">
        <f>'WD01A Price Conversion Sheet'!B35</f>
        <v>0</v>
      </c>
      <c r="C34" s="27">
        <f>'WD01A Price Conversion Sheet'!E35</f>
        <v>0</v>
      </c>
      <c r="D34" s="27">
        <f>SUM('WD01A Price Conversion Sheet'!K35)</f>
        <v>0</v>
      </c>
      <c r="E34" s="27">
        <f t="shared" si="4"/>
        <v>0</v>
      </c>
      <c r="F34" s="59"/>
      <c r="G34" s="45"/>
      <c r="H34" s="45"/>
      <c r="I34" s="30">
        <f t="shared" si="5"/>
        <v>0</v>
      </c>
      <c r="J34" s="79">
        <f t="shared" si="1"/>
        <v>0</v>
      </c>
      <c r="K34" s="63">
        <f t="shared" si="6"/>
        <v>0</v>
      </c>
      <c r="L34" s="27">
        <f t="shared" si="7"/>
        <v>0</v>
      </c>
      <c r="M34" s="33">
        <f t="shared" si="8"/>
        <v>0</v>
      </c>
    </row>
    <row r="35" spans="1:13" ht="15.75" thickBot="1" x14ac:dyDescent="0.3">
      <c r="A35" s="141">
        <v>30</v>
      </c>
      <c r="B35" s="137">
        <f>'WD01A Price Conversion Sheet'!B36</f>
        <v>0</v>
      </c>
      <c r="C35" s="28">
        <f>'WD01A Price Conversion Sheet'!E36</f>
        <v>0</v>
      </c>
      <c r="D35" s="28">
        <f>SUM('WD01A Price Conversion Sheet'!K36)</f>
        <v>0</v>
      </c>
      <c r="E35" s="28">
        <f t="shared" si="4"/>
        <v>0</v>
      </c>
      <c r="F35" s="60"/>
      <c r="G35" s="46"/>
      <c r="H35" s="46"/>
      <c r="I35" s="31">
        <f t="shared" si="5"/>
        <v>0</v>
      </c>
      <c r="J35" s="80">
        <f t="shared" si="1"/>
        <v>0</v>
      </c>
      <c r="K35" s="57">
        <f t="shared" si="6"/>
        <v>0</v>
      </c>
      <c r="L35" s="28">
        <f t="shared" si="7"/>
        <v>0</v>
      </c>
      <c r="M35" s="34">
        <f t="shared" si="8"/>
        <v>0</v>
      </c>
    </row>
    <row r="36" spans="1:13" ht="15.75" thickBot="1" x14ac:dyDescent="0.3">
      <c r="G36" s="102">
        <f t="shared" ref="G36:J36" si="9">SUM(G6:G35)</f>
        <v>0</v>
      </c>
      <c r="H36" s="103">
        <f t="shared" si="9"/>
        <v>0</v>
      </c>
      <c r="I36" s="111">
        <f t="shared" si="9"/>
        <v>0</v>
      </c>
      <c r="J36" s="61">
        <f t="shared" si="9"/>
        <v>0</v>
      </c>
      <c r="K36" s="36">
        <f>SUM(K6:K35)</f>
        <v>0</v>
      </c>
      <c r="L36" s="36">
        <f>SUM(L6:L35)</f>
        <v>0</v>
      </c>
      <c r="M36" s="35">
        <f>SUM(M6:M35)</f>
        <v>0</v>
      </c>
    </row>
    <row r="37" spans="1:13" ht="15.75" thickBot="1" x14ac:dyDescent="0.3">
      <c r="I37" s="37"/>
      <c r="J37" s="110" t="s">
        <v>17</v>
      </c>
      <c r="K37" s="151">
        <f>SUM(K36:L36)</f>
        <v>0</v>
      </c>
      <c r="L37" s="152"/>
    </row>
    <row r="38" spans="1:13" ht="49.5" customHeight="1" x14ac:dyDescent="0.25">
      <c r="B38" s="153" t="s">
        <v>31</v>
      </c>
      <c r="C38" s="153"/>
      <c r="D38" s="153"/>
      <c r="E38" s="153"/>
      <c r="F38" s="153"/>
      <c r="G38" s="153"/>
      <c r="H38" s="153"/>
      <c r="I38" s="153"/>
      <c r="J38" s="153"/>
      <c r="K38" s="153"/>
      <c r="L38" s="153"/>
      <c r="M38" s="81"/>
    </row>
  </sheetData>
  <sheetProtection algorithmName="SHA-512" hashValue="9ze0MWxz5RENbL6oGlESH7wWG+XX9VCmRu26OJgJGLD6qyQ2kSXJ2Gf4t+Eh8a1uQycjIx3K8tkq84a0VMlErA==" saltValue="VDaNpukmyMWuyhUDV3GQNg==" spinCount="100000" sheet="1" objects="1" scenarios="1"/>
  <mergeCells count="2">
    <mergeCell ref="K37:L37"/>
    <mergeCell ref="B38:L38"/>
  </mergeCells>
  <printOptions horizontalCentered="1"/>
  <pageMargins left="0.25" right="0.25" top="0.75" bottom="0.75" header="0.3" footer="0.3"/>
  <pageSetup scale="75" orientation="landscape" r:id="rId1"/>
  <headerFooter>
    <oddHeader>&amp;L&amp;F&amp;R&amp;A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6"/>
  <sheetViews>
    <sheetView workbookViewId="0">
      <selection activeCell="G26" sqref="G26"/>
    </sheetView>
  </sheetViews>
  <sheetFormatPr defaultRowHeight="15" x14ac:dyDescent="0.25"/>
  <cols>
    <col min="1" max="1" width="3" style="20" bestFit="1" customWidth="1"/>
    <col min="2" max="2" width="16.42578125" style="20" customWidth="1"/>
    <col min="3" max="5" width="18" style="19" customWidth="1"/>
    <col min="6" max="6" width="13.5703125" style="19" customWidth="1"/>
    <col min="7" max="7" width="18" style="19" customWidth="1"/>
    <col min="8" max="16384" width="9.140625" style="20"/>
  </cols>
  <sheetData>
    <row r="1" spans="1:7" s="4" customFormat="1" ht="30" x14ac:dyDescent="0.25">
      <c r="B1" s="142" t="s">
        <v>0</v>
      </c>
      <c r="C1" s="44" t="s">
        <v>35</v>
      </c>
      <c r="D1" s="44" t="s">
        <v>33</v>
      </c>
      <c r="E1" s="44" t="s">
        <v>36</v>
      </c>
      <c r="F1" s="44" t="s">
        <v>32</v>
      </c>
      <c r="G1" s="143" t="s">
        <v>34</v>
      </c>
    </row>
    <row r="2" spans="1:7" x14ac:dyDescent="0.25">
      <c r="A2" s="20">
        <v>1</v>
      </c>
      <c r="B2" s="112">
        <f>'WD01A Price Conversion Sheet'!B7</f>
        <v>0</v>
      </c>
      <c r="C2" s="118">
        <f>'WD01B Tour Budget Sheet'!I6</f>
        <v>0</v>
      </c>
      <c r="D2" s="119">
        <f>'WD01B Tour Budget Sheet'!J6</f>
        <v>0</v>
      </c>
      <c r="E2" s="120">
        <f>'WD01B Tour Budget Sheet'!K6+'WD01B Tour Budget Sheet'!L6</f>
        <v>0</v>
      </c>
      <c r="F2" s="121"/>
      <c r="G2" s="122"/>
    </row>
    <row r="3" spans="1:7" x14ac:dyDescent="0.25">
      <c r="A3" s="20">
        <v>2</v>
      </c>
      <c r="B3" s="112">
        <f>'WD01A Price Conversion Sheet'!B8</f>
        <v>0</v>
      </c>
      <c r="C3" s="118">
        <f>'WD01B Tour Budget Sheet'!I7</f>
        <v>0</v>
      </c>
      <c r="D3" s="119">
        <f>'WD01B Tour Budget Sheet'!J7</f>
        <v>0</v>
      </c>
      <c r="E3" s="120">
        <f>'WD01B Tour Budget Sheet'!K7+'WD01B Tour Budget Sheet'!L7</f>
        <v>0</v>
      </c>
      <c r="F3" s="121"/>
      <c r="G3" s="122"/>
    </row>
    <row r="4" spans="1:7" x14ac:dyDescent="0.25">
      <c r="A4" s="20">
        <v>3</v>
      </c>
      <c r="B4" s="112">
        <f>'WD01A Price Conversion Sheet'!B9</f>
        <v>0</v>
      </c>
      <c r="C4" s="118">
        <f>'WD01B Tour Budget Sheet'!I8</f>
        <v>0</v>
      </c>
      <c r="D4" s="119">
        <f>'WD01B Tour Budget Sheet'!J8</f>
        <v>0</v>
      </c>
      <c r="E4" s="120">
        <f>'WD01B Tour Budget Sheet'!K8+'WD01B Tour Budget Sheet'!L8</f>
        <v>0</v>
      </c>
      <c r="F4" s="121"/>
      <c r="G4" s="122"/>
    </row>
    <row r="5" spans="1:7" x14ac:dyDescent="0.25">
      <c r="A5" s="20">
        <v>4</v>
      </c>
      <c r="B5" s="112">
        <f>'WD01A Price Conversion Sheet'!B10</f>
        <v>0</v>
      </c>
      <c r="C5" s="118">
        <f>'WD01B Tour Budget Sheet'!I9</f>
        <v>0</v>
      </c>
      <c r="D5" s="119">
        <f>'WD01B Tour Budget Sheet'!J9</f>
        <v>0</v>
      </c>
      <c r="E5" s="120">
        <f>'WD01B Tour Budget Sheet'!K9+'WD01B Tour Budget Sheet'!L9</f>
        <v>0</v>
      </c>
      <c r="F5" s="121"/>
      <c r="G5" s="122"/>
    </row>
    <row r="6" spans="1:7" x14ac:dyDescent="0.25">
      <c r="A6" s="20">
        <v>5</v>
      </c>
      <c r="B6" s="112">
        <f>'WD01A Price Conversion Sheet'!B11</f>
        <v>0</v>
      </c>
      <c r="C6" s="118">
        <f>'WD01B Tour Budget Sheet'!I10</f>
        <v>0</v>
      </c>
      <c r="D6" s="119">
        <f>'WD01B Tour Budget Sheet'!J10</f>
        <v>0</v>
      </c>
      <c r="E6" s="120">
        <f>'WD01B Tour Budget Sheet'!K10+'WD01B Tour Budget Sheet'!L10</f>
        <v>0</v>
      </c>
      <c r="F6" s="121"/>
      <c r="G6" s="122"/>
    </row>
    <row r="7" spans="1:7" x14ac:dyDescent="0.25">
      <c r="A7" s="20">
        <v>6</v>
      </c>
      <c r="B7" s="112">
        <f>'WD01A Price Conversion Sheet'!B12</f>
        <v>0</v>
      </c>
      <c r="C7" s="118">
        <f>'WD01B Tour Budget Sheet'!I11</f>
        <v>0</v>
      </c>
      <c r="D7" s="119">
        <f>'WD01B Tour Budget Sheet'!J11</f>
        <v>0</v>
      </c>
      <c r="E7" s="120">
        <f>'WD01B Tour Budget Sheet'!K11+'WD01B Tour Budget Sheet'!L11</f>
        <v>0</v>
      </c>
      <c r="F7" s="121"/>
      <c r="G7" s="122"/>
    </row>
    <row r="8" spans="1:7" x14ac:dyDescent="0.25">
      <c r="A8" s="20">
        <v>7</v>
      </c>
      <c r="B8" s="112">
        <f>'WD01A Price Conversion Sheet'!B13</f>
        <v>0</v>
      </c>
      <c r="C8" s="118">
        <f>'WD01B Tour Budget Sheet'!I12</f>
        <v>0</v>
      </c>
      <c r="D8" s="119">
        <f>'WD01B Tour Budget Sheet'!J12</f>
        <v>0</v>
      </c>
      <c r="E8" s="120">
        <f>'WD01B Tour Budget Sheet'!K12+'WD01B Tour Budget Sheet'!L12</f>
        <v>0</v>
      </c>
      <c r="F8" s="121"/>
      <c r="G8" s="122"/>
    </row>
    <row r="9" spans="1:7" x14ac:dyDescent="0.25">
      <c r="A9" s="20">
        <v>8</v>
      </c>
      <c r="B9" s="112">
        <f>'WD01A Price Conversion Sheet'!B14</f>
        <v>0</v>
      </c>
      <c r="C9" s="118">
        <f>'WD01B Tour Budget Sheet'!I13</f>
        <v>0</v>
      </c>
      <c r="D9" s="119">
        <f>'WD01B Tour Budget Sheet'!J13</f>
        <v>0</v>
      </c>
      <c r="E9" s="120">
        <f>'WD01B Tour Budget Sheet'!K13+'WD01B Tour Budget Sheet'!L13</f>
        <v>0</v>
      </c>
      <c r="F9" s="121"/>
      <c r="G9" s="122"/>
    </row>
    <row r="10" spans="1:7" x14ac:dyDescent="0.25">
      <c r="A10" s="20">
        <v>9</v>
      </c>
      <c r="B10" s="112">
        <f>'WD01A Price Conversion Sheet'!B15</f>
        <v>0</v>
      </c>
      <c r="C10" s="118">
        <f>'WD01B Tour Budget Sheet'!I14</f>
        <v>0</v>
      </c>
      <c r="D10" s="119">
        <f>'WD01B Tour Budget Sheet'!J14</f>
        <v>0</v>
      </c>
      <c r="E10" s="120">
        <f>'WD01B Tour Budget Sheet'!K14+'WD01B Tour Budget Sheet'!L14</f>
        <v>0</v>
      </c>
      <c r="F10" s="121"/>
      <c r="G10" s="122"/>
    </row>
    <row r="11" spans="1:7" x14ac:dyDescent="0.25">
      <c r="A11" s="20">
        <v>10</v>
      </c>
      <c r="B11" s="112">
        <f>'WD01A Price Conversion Sheet'!B16</f>
        <v>0</v>
      </c>
      <c r="C11" s="118">
        <f>'WD01B Tour Budget Sheet'!I15</f>
        <v>0</v>
      </c>
      <c r="D11" s="119">
        <f>'WD01B Tour Budget Sheet'!J15</f>
        <v>0</v>
      </c>
      <c r="E11" s="120">
        <f>'WD01B Tour Budget Sheet'!K15+'WD01B Tour Budget Sheet'!L15</f>
        <v>0</v>
      </c>
      <c r="F11" s="121"/>
      <c r="G11" s="122"/>
    </row>
    <row r="12" spans="1:7" x14ac:dyDescent="0.25">
      <c r="A12" s="20">
        <v>11</v>
      </c>
      <c r="B12" s="112">
        <f>'WD01A Price Conversion Sheet'!B17</f>
        <v>0</v>
      </c>
      <c r="C12" s="118">
        <f>'WD01B Tour Budget Sheet'!I16</f>
        <v>0</v>
      </c>
      <c r="D12" s="119">
        <f>'WD01B Tour Budget Sheet'!J16</f>
        <v>0</v>
      </c>
      <c r="E12" s="120">
        <f>'WD01B Tour Budget Sheet'!K16+'WD01B Tour Budget Sheet'!L16</f>
        <v>0</v>
      </c>
      <c r="F12" s="121"/>
      <c r="G12" s="122"/>
    </row>
    <row r="13" spans="1:7" x14ac:dyDescent="0.25">
      <c r="A13" s="20">
        <v>12</v>
      </c>
      <c r="B13" s="112">
        <f>'WD01A Price Conversion Sheet'!B18</f>
        <v>0</v>
      </c>
      <c r="C13" s="118">
        <f>'WD01B Tour Budget Sheet'!I17</f>
        <v>0</v>
      </c>
      <c r="D13" s="119">
        <f>'WD01B Tour Budget Sheet'!J17</f>
        <v>0</v>
      </c>
      <c r="E13" s="120">
        <f>'WD01B Tour Budget Sheet'!K17+'WD01B Tour Budget Sheet'!L17</f>
        <v>0</v>
      </c>
      <c r="F13" s="121"/>
      <c r="G13" s="122"/>
    </row>
    <row r="14" spans="1:7" x14ac:dyDescent="0.25">
      <c r="A14" s="20">
        <v>13</v>
      </c>
      <c r="B14" s="112">
        <f>'WD01A Price Conversion Sheet'!B19</f>
        <v>0</v>
      </c>
      <c r="C14" s="118">
        <f>'WD01B Tour Budget Sheet'!I18</f>
        <v>0</v>
      </c>
      <c r="D14" s="119">
        <f>'WD01B Tour Budget Sheet'!J18</f>
        <v>0</v>
      </c>
      <c r="E14" s="120">
        <f>'WD01B Tour Budget Sheet'!K18+'WD01B Tour Budget Sheet'!L18</f>
        <v>0</v>
      </c>
      <c r="F14" s="121"/>
      <c r="G14" s="122"/>
    </row>
    <row r="15" spans="1:7" x14ac:dyDescent="0.25">
      <c r="A15" s="20">
        <v>14</v>
      </c>
      <c r="B15" s="112">
        <f>'WD01A Price Conversion Sheet'!B20</f>
        <v>0</v>
      </c>
      <c r="C15" s="118">
        <f>'WD01B Tour Budget Sheet'!I19</f>
        <v>0</v>
      </c>
      <c r="D15" s="119">
        <f>'WD01B Tour Budget Sheet'!J19</f>
        <v>0</v>
      </c>
      <c r="E15" s="120">
        <f>'WD01B Tour Budget Sheet'!K19+'WD01B Tour Budget Sheet'!L19</f>
        <v>0</v>
      </c>
      <c r="F15" s="121"/>
      <c r="G15" s="122"/>
    </row>
    <row r="16" spans="1:7" x14ac:dyDescent="0.25">
      <c r="A16" s="20">
        <v>15</v>
      </c>
      <c r="B16" s="112">
        <f>'WD01A Price Conversion Sheet'!B21</f>
        <v>0</v>
      </c>
      <c r="C16" s="118">
        <f>'WD01B Tour Budget Sheet'!I20</f>
        <v>0</v>
      </c>
      <c r="D16" s="119">
        <f>'WD01B Tour Budget Sheet'!J20</f>
        <v>0</v>
      </c>
      <c r="E16" s="120">
        <f>'WD01B Tour Budget Sheet'!K20+'WD01B Tour Budget Sheet'!L20</f>
        <v>0</v>
      </c>
      <c r="F16" s="121"/>
      <c r="G16" s="122"/>
    </row>
    <row r="17" spans="1:7" x14ac:dyDescent="0.25">
      <c r="A17" s="20">
        <v>16</v>
      </c>
      <c r="B17" s="112">
        <f>'WD01A Price Conversion Sheet'!B22</f>
        <v>0</v>
      </c>
      <c r="C17" s="118">
        <f>'WD01B Tour Budget Sheet'!I21</f>
        <v>0</v>
      </c>
      <c r="D17" s="119">
        <f>'WD01B Tour Budget Sheet'!J21</f>
        <v>0</v>
      </c>
      <c r="E17" s="120">
        <f>'WD01B Tour Budget Sheet'!K21+'WD01B Tour Budget Sheet'!L21</f>
        <v>0</v>
      </c>
      <c r="F17" s="121"/>
      <c r="G17" s="122"/>
    </row>
    <row r="18" spans="1:7" x14ac:dyDescent="0.25">
      <c r="A18" s="20">
        <v>17</v>
      </c>
      <c r="B18" s="112">
        <f>'WD01A Price Conversion Sheet'!B23</f>
        <v>0</v>
      </c>
      <c r="C18" s="118">
        <f>'WD01B Tour Budget Sheet'!I22</f>
        <v>0</v>
      </c>
      <c r="D18" s="119">
        <f>'WD01B Tour Budget Sheet'!J22</f>
        <v>0</v>
      </c>
      <c r="E18" s="120">
        <f>'WD01B Tour Budget Sheet'!K22+'WD01B Tour Budget Sheet'!L22</f>
        <v>0</v>
      </c>
      <c r="F18" s="121"/>
      <c r="G18" s="122"/>
    </row>
    <row r="19" spans="1:7" x14ac:dyDescent="0.25">
      <c r="A19" s="20">
        <v>18</v>
      </c>
      <c r="B19" s="112">
        <f>'WD01A Price Conversion Sheet'!B24</f>
        <v>0</v>
      </c>
      <c r="C19" s="118">
        <f>'WD01B Tour Budget Sheet'!I23</f>
        <v>0</v>
      </c>
      <c r="D19" s="119">
        <f>'WD01B Tour Budget Sheet'!J23</f>
        <v>0</v>
      </c>
      <c r="E19" s="120">
        <f>'WD01B Tour Budget Sheet'!K23+'WD01B Tour Budget Sheet'!L23</f>
        <v>0</v>
      </c>
      <c r="F19" s="121"/>
      <c r="G19" s="122"/>
    </row>
    <row r="20" spans="1:7" x14ac:dyDescent="0.25">
      <c r="A20" s="20">
        <v>19</v>
      </c>
      <c r="B20" s="112">
        <f>'WD01A Price Conversion Sheet'!B25</f>
        <v>0</v>
      </c>
      <c r="C20" s="118">
        <f>'WD01B Tour Budget Sheet'!I24</f>
        <v>0</v>
      </c>
      <c r="D20" s="119">
        <f>'WD01B Tour Budget Sheet'!J24</f>
        <v>0</v>
      </c>
      <c r="E20" s="120">
        <f>'WD01B Tour Budget Sheet'!K24+'WD01B Tour Budget Sheet'!L24</f>
        <v>0</v>
      </c>
      <c r="F20" s="121"/>
      <c r="G20" s="122"/>
    </row>
    <row r="21" spans="1:7" x14ac:dyDescent="0.25">
      <c r="A21" s="20">
        <v>20</v>
      </c>
      <c r="B21" s="112">
        <f>'WD01A Price Conversion Sheet'!B26</f>
        <v>0</v>
      </c>
      <c r="C21" s="118">
        <f>'WD01B Tour Budget Sheet'!I25</f>
        <v>0</v>
      </c>
      <c r="D21" s="119">
        <f>'WD01B Tour Budget Sheet'!J25</f>
        <v>0</v>
      </c>
      <c r="E21" s="120">
        <f>'WD01B Tour Budget Sheet'!K25+'WD01B Tour Budget Sheet'!L25</f>
        <v>0</v>
      </c>
      <c r="F21" s="121"/>
      <c r="G21" s="122"/>
    </row>
    <row r="22" spans="1:7" x14ac:dyDescent="0.25">
      <c r="A22" s="20">
        <v>21</v>
      </c>
      <c r="B22" s="112">
        <f>'WD01A Price Conversion Sheet'!B27</f>
        <v>0</v>
      </c>
      <c r="C22" s="118">
        <f>'WD01B Tour Budget Sheet'!I26</f>
        <v>0</v>
      </c>
      <c r="D22" s="119">
        <f>'WD01B Tour Budget Sheet'!J26</f>
        <v>0</v>
      </c>
      <c r="E22" s="120">
        <f>'WD01B Tour Budget Sheet'!K26+'WD01B Tour Budget Sheet'!L26</f>
        <v>0</v>
      </c>
      <c r="F22" s="121"/>
      <c r="G22" s="122"/>
    </row>
    <row r="23" spans="1:7" x14ac:dyDescent="0.25">
      <c r="A23" s="20">
        <v>22</v>
      </c>
      <c r="B23" s="112">
        <f>'WD01A Price Conversion Sheet'!B28</f>
        <v>0</v>
      </c>
      <c r="C23" s="118">
        <f>'WD01B Tour Budget Sheet'!I27</f>
        <v>0</v>
      </c>
      <c r="D23" s="119">
        <f>'WD01B Tour Budget Sheet'!J27</f>
        <v>0</v>
      </c>
      <c r="E23" s="120">
        <f>'WD01B Tour Budget Sheet'!K27+'WD01B Tour Budget Sheet'!L27</f>
        <v>0</v>
      </c>
      <c r="F23" s="121"/>
      <c r="G23" s="122"/>
    </row>
    <row r="24" spans="1:7" x14ac:dyDescent="0.25">
      <c r="A24" s="20">
        <v>23</v>
      </c>
      <c r="B24" s="112">
        <f>'WD01A Price Conversion Sheet'!B29</f>
        <v>0</v>
      </c>
      <c r="C24" s="118">
        <f>'WD01B Tour Budget Sheet'!I28</f>
        <v>0</v>
      </c>
      <c r="D24" s="119">
        <f>'WD01B Tour Budget Sheet'!J28</f>
        <v>0</v>
      </c>
      <c r="E24" s="120">
        <f>'WD01B Tour Budget Sheet'!K28+'WD01B Tour Budget Sheet'!L28</f>
        <v>0</v>
      </c>
      <c r="F24" s="121"/>
      <c r="G24" s="122"/>
    </row>
    <row r="25" spans="1:7" x14ac:dyDescent="0.25">
      <c r="A25" s="20">
        <v>24</v>
      </c>
      <c r="B25" s="112">
        <f>'WD01A Price Conversion Sheet'!B30</f>
        <v>0</v>
      </c>
      <c r="C25" s="118">
        <f>'WD01B Tour Budget Sheet'!I29</f>
        <v>0</v>
      </c>
      <c r="D25" s="119">
        <f>'WD01B Tour Budget Sheet'!J29</f>
        <v>0</v>
      </c>
      <c r="E25" s="120">
        <f>'WD01B Tour Budget Sheet'!K29+'WD01B Tour Budget Sheet'!L29</f>
        <v>0</v>
      </c>
      <c r="F25" s="121"/>
      <c r="G25" s="122"/>
    </row>
    <row r="26" spans="1:7" x14ac:dyDescent="0.25">
      <c r="A26" s="20">
        <v>25</v>
      </c>
      <c r="B26" s="112">
        <f>'WD01A Price Conversion Sheet'!B31</f>
        <v>0</v>
      </c>
      <c r="C26" s="118">
        <f>'WD01B Tour Budget Sheet'!I30</f>
        <v>0</v>
      </c>
      <c r="D26" s="119">
        <f>'WD01B Tour Budget Sheet'!J30</f>
        <v>0</v>
      </c>
      <c r="E26" s="120">
        <f>'WD01B Tour Budget Sheet'!K30+'WD01B Tour Budget Sheet'!L30</f>
        <v>0</v>
      </c>
      <c r="F26" s="121"/>
      <c r="G26" s="122"/>
    </row>
    <row r="27" spans="1:7" x14ac:dyDescent="0.25">
      <c r="A27" s="20">
        <v>26</v>
      </c>
      <c r="B27" s="112">
        <f>'WD01A Price Conversion Sheet'!B32</f>
        <v>0</v>
      </c>
      <c r="C27" s="118">
        <f>'WD01B Tour Budget Sheet'!I31</f>
        <v>0</v>
      </c>
      <c r="D27" s="119">
        <f>'WD01B Tour Budget Sheet'!J31</f>
        <v>0</v>
      </c>
      <c r="E27" s="120">
        <f>'WD01B Tour Budget Sheet'!K31+'WD01B Tour Budget Sheet'!L31</f>
        <v>0</v>
      </c>
      <c r="F27" s="121"/>
      <c r="G27" s="122"/>
    </row>
    <row r="28" spans="1:7" x14ac:dyDescent="0.25">
      <c r="A28" s="20">
        <v>27</v>
      </c>
      <c r="B28" s="112">
        <f>'WD01A Price Conversion Sheet'!B33</f>
        <v>0</v>
      </c>
      <c r="C28" s="118">
        <f>'WD01B Tour Budget Sheet'!I32</f>
        <v>0</v>
      </c>
      <c r="D28" s="119">
        <f>'WD01B Tour Budget Sheet'!J32</f>
        <v>0</v>
      </c>
      <c r="E28" s="120">
        <f>'WD01B Tour Budget Sheet'!K32+'WD01B Tour Budget Sheet'!L32</f>
        <v>0</v>
      </c>
      <c r="F28" s="121"/>
      <c r="G28" s="122"/>
    </row>
    <row r="29" spans="1:7" x14ac:dyDescent="0.25">
      <c r="A29" s="20">
        <v>28</v>
      </c>
      <c r="B29" s="112">
        <f>'WD01A Price Conversion Sheet'!B34</f>
        <v>0</v>
      </c>
      <c r="C29" s="118">
        <f>'WD01B Tour Budget Sheet'!I33</f>
        <v>0</v>
      </c>
      <c r="D29" s="119">
        <f>'WD01B Tour Budget Sheet'!J33</f>
        <v>0</v>
      </c>
      <c r="E29" s="120">
        <f>'WD01B Tour Budget Sheet'!K33+'WD01B Tour Budget Sheet'!L33</f>
        <v>0</v>
      </c>
      <c r="F29" s="121"/>
      <c r="G29" s="122"/>
    </row>
    <row r="30" spans="1:7" x14ac:dyDescent="0.25">
      <c r="A30" s="20">
        <v>29</v>
      </c>
      <c r="B30" s="112">
        <f>'WD01A Price Conversion Sheet'!B35</f>
        <v>0</v>
      </c>
      <c r="C30" s="118">
        <f>'WD01B Tour Budget Sheet'!I34</f>
        <v>0</v>
      </c>
      <c r="D30" s="119">
        <f>'WD01B Tour Budget Sheet'!J34</f>
        <v>0</v>
      </c>
      <c r="E30" s="120">
        <f>'WD01B Tour Budget Sheet'!K34+'WD01B Tour Budget Sheet'!L34</f>
        <v>0</v>
      </c>
      <c r="F30" s="121"/>
      <c r="G30" s="122"/>
    </row>
    <row r="31" spans="1:7" x14ac:dyDescent="0.25">
      <c r="A31" s="20">
        <v>30</v>
      </c>
      <c r="B31" s="112">
        <f>'WD01A Price Conversion Sheet'!B36</f>
        <v>0</v>
      </c>
      <c r="C31" s="118">
        <f>'WD01B Tour Budget Sheet'!I35</f>
        <v>0</v>
      </c>
      <c r="D31" s="119">
        <f>'WD01B Tour Budget Sheet'!J35</f>
        <v>0</v>
      </c>
      <c r="E31" s="120">
        <f>'WD01B Tour Budget Sheet'!K35+'WD01B Tour Budget Sheet'!L35</f>
        <v>0</v>
      </c>
      <c r="F31" s="121"/>
      <c r="G31" s="122"/>
    </row>
    <row r="32" spans="1:7" s="4" customFormat="1" ht="15.75" thickBot="1" x14ac:dyDescent="0.3">
      <c r="B32" s="113" t="s">
        <v>37</v>
      </c>
      <c r="C32" s="123">
        <f>SUM(C2:C31)</f>
        <v>0</v>
      </c>
      <c r="D32" s="124">
        <f>SUM(D2:D31)</f>
        <v>0</v>
      </c>
      <c r="E32" s="125">
        <f>SUM(E2:E31)</f>
        <v>0</v>
      </c>
      <c r="F32" s="130">
        <f>SUM(F2:F31)</f>
        <v>0</v>
      </c>
      <c r="G32" s="131">
        <f>SUM(G2:G31)</f>
        <v>0</v>
      </c>
    </row>
    <row r="33" spans="2:7" x14ac:dyDescent="0.25">
      <c r="E33" s="114"/>
      <c r="F33" s="25"/>
      <c r="G33" s="115"/>
    </row>
    <row r="34" spans="2:7" x14ac:dyDescent="0.25">
      <c r="B34" s="4"/>
      <c r="E34" s="116" t="s">
        <v>40</v>
      </c>
      <c r="F34" s="121"/>
      <c r="G34" s="122"/>
    </row>
    <row r="35" spans="2:7" x14ac:dyDescent="0.25">
      <c r="E35" s="116" t="s">
        <v>38</v>
      </c>
      <c r="F35" s="126">
        <f>SUM(F32,F34)</f>
        <v>0</v>
      </c>
      <c r="G35" s="127">
        <f>SUM(G32,G34)</f>
        <v>0</v>
      </c>
    </row>
    <row r="36" spans="2:7" ht="15.75" thickBot="1" x14ac:dyDescent="0.3">
      <c r="E36" s="117" t="s">
        <v>39</v>
      </c>
      <c r="F36" s="128"/>
      <c r="G36" s="129">
        <f>SUM(F35-G35)</f>
        <v>0</v>
      </c>
    </row>
  </sheetData>
  <sheetProtection algorithmName="SHA-512" hashValue="RhagJFG0E2A0bFKy+LE3kJUkSOrBlreqU4UCzedLhk+9dVraMBtCfZyN6IeX4221l3zI4nWbdotgfs2DgMO+JQ==" saltValue="ucXsA3AYYp/35BSgcdK2Rw==" spinCount="100000" sheet="1" objects="1" scenarios="1"/>
  <printOptions horizontalCentered="1"/>
  <pageMargins left="0.7" right="0.7" top="0.75" bottom="0.75" header="0.3" footer="0.3"/>
  <pageSetup scale="86" orientation="portrait" r:id="rId1"/>
  <headerFooter>
    <oddHeader>&amp;C&amp;"-,Bold"&amp;12&amp;A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WD01A Price Conversion Sheet</vt:lpstr>
      <vt:lpstr>WD01B Tour Budget Sheet</vt:lpstr>
      <vt:lpstr>WD01C Tour Budget_Actual Sheet</vt:lpstr>
      <vt:lpstr>'WD01A Price Conversion Sheet'!Print_Area</vt:lpstr>
      <vt:lpstr>'WD01C Tour Budget_Actual Sheet'!Print_Titles</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Dowell, Sara C CIV CNIC HQ, N921D</dc:creator>
  <cp:lastModifiedBy>Dowell, Sara C CIV CNIC HQ, N921D</cp:lastModifiedBy>
  <cp:lastPrinted>2018-11-05T15:45:17Z</cp:lastPrinted>
  <dcterms:created xsi:type="dcterms:W3CDTF">2018-04-05T16:55:56Z</dcterms:created>
  <dcterms:modified xsi:type="dcterms:W3CDTF">2018-12-12T19:35:24Z</dcterms:modified>
</cp:coreProperties>
</file>